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R3年度財務諸表\"/>
    </mc:Choice>
  </mc:AlternateContent>
  <xr:revisionPtr revIDLastSave="0" documentId="8_{12C1619F-EF24-492D-8F5D-0323AC67AE0C}" xr6:coauthVersionLast="47" xr6:coauthVersionMax="47" xr10:uidLastSave="{00000000-0000-0000-0000-000000000000}"/>
  <bookViews>
    <workbookView xWindow="-120" yWindow="-120" windowWidth="19440" windowHeight="15000" activeTab="5" xr2:uid="{FC571EE5-7D88-44CB-BC3B-8584B402314F}"/>
  </bookViews>
  <sheets>
    <sheet name="ユーアイホーム" sheetId="1" r:id="rId1"/>
    <sheet name="せせらぎ荘" sheetId="2" r:id="rId2"/>
    <sheet name="舘山荘" sheetId="3" r:id="rId3"/>
    <sheet name="本部" sheetId="4" r:id="rId4"/>
    <sheet name="櫻の苑" sheetId="5" r:id="rId5"/>
    <sheet name="包括" sheetId="6" r:id="rId6"/>
  </sheets>
  <definedNames>
    <definedName name="_xlnm.Print_Titles" localSheetId="1">せせらぎ荘!$1:$6</definedName>
    <definedName name="_xlnm.Print_Titles" localSheetId="0">ユーアイホーム!$1:$6</definedName>
    <definedName name="_xlnm.Print_Titles" localSheetId="2">舘山荘!$1:$6</definedName>
    <definedName name="_xlnm.Print_Titles" localSheetId="5">包括!$1:$6</definedName>
    <definedName name="_xlnm.Print_Titles" localSheetId="3">本部!$1:$6</definedName>
    <definedName name="_xlnm.Print_Titles" localSheetId="4">櫻の苑!$1:$6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134" i="6" l="1"/>
  <c r="I134" i="6" s="1"/>
  <c r="F131" i="6"/>
  <c r="E131" i="6"/>
  <c r="G131" i="6" s="1"/>
  <c r="I131" i="6" s="1"/>
  <c r="I130" i="6"/>
  <c r="G130" i="6"/>
  <c r="G129" i="6"/>
  <c r="I129" i="6" s="1"/>
  <c r="I128" i="6"/>
  <c r="G128" i="6"/>
  <c r="H127" i="6"/>
  <c r="H131" i="6" s="1"/>
  <c r="G127" i="6"/>
  <c r="I127" i="6" s="1"/>
  <c r="F127" i="6"/>
  <c r="E127" i="6"/>
  <c r="H126" i="6"/>
  <c r="H132" i="6" s="1"/>
  <c r="E126" i="6"/>
  <c r="E132" i="6" s="1"/>
  <c r="I125" i="6"/>
  <c r="G125" i="6"/>
  <c r="H124" i="6"/>
  <c r="G124" i="6"/>
  <c r="I124" i="6" s="1"/>
  <c r="F124" i="6"/>
  <c r="E124" i="6"/>
  <c r="G123" i="6"/>
  <c r="I123" i="6" s="1"/>
  <c r="G122" i="6"/>
  <c r="I122" i="6" s="1"/>
  <c r="G121" i="6"/>
  <c r="I121" i="6" s="1"/>
  <c r="G120" i="6"/>
  <c r="I120" i="6" s="1"/>
  <c r="G119" i="6"/>
  <c r="I119" i="6" s="1"/>
  <c r="H118" i="6"/>
  <c r="F118" i="6"/>
  <c r="F126" i="6" s="1"/>
  <c r="F132" i="6" s="1"/>
  <c r="E118" i="6"/>
  <c r="G117" i="6"/>
  <c r="I117" i="6" s="1"/>
  <c r="H115" i="6"/>
  <c r="F115" i="6"/>
  <c r="F116" i="6" s="1"/>
  <c r="G114" i="6"/>
  <c r="I114" i="6" s="1"/>
  <c r="H113" i="6"/>
  <c r="F113" i="6"/>
  <c r="E113" i="6"/>
  <c r="G113" i="6" s="1"/>
  <c r="I113" i="6" s="1"/>
  <c r="G112" i="6"/>
  <c r="I112" i="6" s="1"/>
  <c r="H111" i="6"/>
  <c r="H116" i="6" s="1"/>
  <c r="F111" i="6"/>
  <c r="E111" i="6"/>
  <c r="G111" i="6" s="1"/>
  <c r="I111" i="6" s="1"/>
  <c r="I110" i="6"/>
  <c r="G110" i="6"/>
  <c r="G109" i="6"/>
  <c r="I109" i="6" s="1"/>
  <c r="I108" i="6"/>
  <c r="G108" i="6"/>
  <c r="H107" i="6"/>
  <c r="G107" i="6"/>
  <c r="I107" i="6" s="1"/>
  <c r="F107" i="6"/>
  <c r="E107" i="6"/>
  <c r="F105" i="6"/>
  <c r="G104" i="6"/>
  <c r="I104" i="6" s="1"/>
  <c r="G103" i="6"/>
  <c r="I103" i="6" s="1"/>
  <c r="G102" i="6"/>
  <c r="I102" i="6" s="1"/>
  <c r="G101" i="6"/>
  <c r="I101" i="6" s="1"/>
  <c r="G100" i="6"/>
  <c r="I100" i="6" s="1"/>
  <c r="G99" i="6"/>
  <c r="I99" i="6" s="1"/>
  <c r="G98" i="6"/>
  <c r="I98" i="6" s="1"/>
  <c r="G97" i="6"/>
  <c r="I97" i="6" s="1"/>
  <c r="G96" i="6"/>
  <c r="I96" i="6" s="1"/>
  <c r="G95" i="6"/>
  <c r="I95" i="6" s="1"/>
  <c r="G94" i="6"/>
  <c r="I94" i="6" s="1"/>
  <c r="G93" i="6"/>
  <c r="I93" i="6" s="1"/>
  <c r="G92" i="6"/>
  <c r="I92" i="6" s="1"/>
  <c r="G91" i="6"/>
  <c r="I91" i="6" s="1"/>
  <c r="G90" i="6"/>
  <c r="I90" i="6" s="1"/>
  <c r="G89" i="6"/>
  <c r="I89" i="6" s="1"/>
  <c r="G88" i="6"/>
  <c r="I88" i="6" s="1"/>
  <c r="G87" i="6"/>
  <c r="I87" i="6" s="1"/>
  <c r="G86" i="6"/>
  <c r="I86" i="6" s="1"/>
  <c r="H85" i="6"/>
  <c r="F85" i="6"/>
  <c r="E85" i="6"/>
  <c r="G85" i="6" s="1"/>
  <c r="I85" i="6" s="1"/>
  <c r="I84" i="6"/>
  <c r="G84" i="6"/>
  <c r="G83" i="6"/>
  <c r="I83" i="6" s="1"/>
  <c r="I82" i="6"/>
  <c r="G82" i="6"/>
  <c r="G81" i="6"/>
  <c r="I81" i="6" s="1"/>
  <c r="I80" i="6"/>
  <c r="G80" i="6"/>
  <c r="G79" i="6"/>
  <c r="I79" i="6" s="1"/>
  <c r="I78" i="6"/>
  <c r="G78" i="6"/>
  <c r="G77" i="6"/>
  <c r="I77" i="6" s="1"/>
  <c r="I76" i="6"/>
  <c r="G76" i="6"/>
  <c r="G75" i="6"/>
  <c r="I75" i="6" s="1"/>
  <c r="I74" i="6"/>
  <c r="G74" i="6"/>
  <c r="G73" i="6"/>
  <c r="I73" i="6" s="1"/>
  <c r="I72" i="6"/>
  <c r="G72" i="6"/>
  <c r="G71" i="6"/>
  <c r="I71" i="6" s="1"/>
  <c r="I70" i="6"/>
  <c r="G70" i="6"/>
  <c r="H69" i="6"/>
  <c r="G69" i="6"/>
  <c r="I69" i="6" s="1"/>
  <c r="F69" i="6"/>
  <c r="E69" i="6"/>
  <c r="I68" i="6"/>
  <c r="G68" i="6"/>
  <c r="G67" i="6"/>
  <c r="I67" i="6" s="1"/>
  <c r="G66" i="6"/>
  <c r="I66" i="6" s="1"/>
  <c r="G65" i="6"/>
  <c r="I65" i="6" s="1"/>
  <c r="G64" i="6"/>
  <c r="I64" i="6" s="1"/>
  <c r="G63" i="6"/>
  <c r="I63" i="6" s="1"/>
  <c r="H62" i="6"/>
  <c r="H105" i="6" s="1"/>
  <c r="F62" i="6"/>
  <c r="E62" i="6"/>
  <c r="G60" i="6"/>
  <c r="I60" i="6" s="1"/>
  <c r="G59" i="6"/>
  <c r="I59" i="6" s="1"/>
  <c r="G58" i="6"/>
  <c r="I58" i="6" s="1"/>
  <c r="I57" i="6"/>
  <c r="H57" i="6"/>
  <c r="F57" i="6"/>
  <c r="E57" i="6"/>
  <c r="G57" i="6" s="1"/>
  <c r="I56" i="6"/>
  <c r="G56" i="6"/>
  <c r="G55" i="6"/>
  <c r="I55" i="6" s="1"/>
  <c r="I54" i="6"/>
  <c r="G54" i="6"/>
  <c r="G53" i="6"/>
  <c r="I53" i="6" s="1"/>
  <c r="I52" i="6"/>
  <c r="G52" i="6"/>
  <c r="H51" i="6"/>
  <c r="H50" i="6" s="1"/>
  <c r="G51" i="6"/>
  <c r="F51" i="6"/>
  <c r="E51" i="6"/>
  <c r="I50" i="6"/>
  <c r="F50" i="6"/>
  <c r="E50" i="6"/>
  <c r="G50" i="6" s="1"/>
  <c r="I49" i="6"/>
  <c r="G49" i="6"/>
  <c r="H48" i="6"/>
  <c r="G48" i="6"/>
  <c r="I48" i="6" s="1"/>
  <c r="F48" i="6"/>
  <c r="E48" i="6"/>
  <c r="G47" i="6"/>
  <c r="I47" i="6" s="1"/>
  <c r="G46" i="6"/>
  <c r="I46" i="6" s="1"/>
  <c r="G45" i="6"/>
  <c r="I45" i="6" s="1"/>
  <c r="H44" i="6"/>
  <c r="G44" i="6"/>
  <c r="I44" i="6" s="1"/>
  <c r="F44" i="6"/>
  <c r="F43" i="6" s="1"/>
  <c r="E44" i="6"/>
  <c r="H43" i="6"/>
  <c r="G43" i="6"/>
  <c r="I43" i="6" s="1"/>
  <c r="E43" i="6"/>
  <c r="G42" i="6"/>
  <c r="I42" i="6" s="1"/>
  <c r="G41" i="6"/>
  <c r="I41" i="6" s="1"/>
  <c r="H40" i="6"/>
  <c r="F40" i="6"/>
  <c r="E40" i="6"/>
  <c r="I39" i="6"/>
  <c r="G39" i="6"/>
  <c r="H38" i="6"/>
  <c r="G38" i="6"/>
  <c r="I38" i="6" s="1"/>
  <c r="F38" i="6"/>
  <c r="E38" i="6"/>
  <c r="H37" i="6"/>
  <c r="F37" i="6"/>
  <c r="I36" i="6"/>
  <c r="G36" i="6"/>
  <c r="G35" i="6"/>
  <c r="I35" i="6" s="1"/>
  <c r="H34" i="6"/>
  <c r="F34" i="6"/>
  <c r="E34" i="6"/>
  <c r="G33" i="6"/>
  <c r="I33" i="6" s="1"/>
  <c r="G32" i="6"/>
  <c r="I32" i="6" s="1"/>
  <c r="G31" i="6"/>
  <c r="I31" i="6" s="1"/>
  <c r="G30" i="6"/>
  <c r="I30" i="6" s="1"/>
  <c r="G29" i="6"/>
  <c r="I29" i="6" s="1"/>
  <c r="G28" i="6"/>
  <c r="I28" i="6" s="1"/>
  <c r="H27" i="6"/>
  <c r="G27" i="6"/>
  <c r="I27" i="6" s="1"/>
  <c r="F27" i="6"/>
  <c r="E27" i="6"/>
  <c r="G26" i="6"/>
  <c r="I26" i="6" s="1"/>
  <c r="I25" i="6"/>
  <c r="G25" i="6"/>
  <c r="G24" i="6"/>
  <c r="I24" i="6" s="1"/>
  <c r="H23" i="6"/>
  <c r="F23" i="6"/>
  <c r="E23" i="6"/>
  <c r="G23" i="6" s="1"/>
  <c r="I23" i="6" s="1"/>
  <c r="G22" i="6"/>
  <c r="I22" i="6" s="1"/>
  <c r="I21" i="6"/>
  <c r="H21" i="6"/>
  <c r="F21" i="6"/>
  <c r="E21" i="6"/>
  <c r="G21" i="6" s="1"/>
  <c r="I20" i="6"/>
  <c r="G20" i="6"/>
  <c r="G19" i="6"/>
  <c r="I19" i="6" s="1"/>
  <c r="H18" i="6"/>
  <c r="F18" i="6"/>
  <c r="E18" i="6"/>
  <c r="G17" i="6"/>
  <c r="I17" i="6" s="1"/>
  <c r="I16" i="6"/>
  <c r="G16" i="6"/>
  <c r="G15" i="6"/>
  <c r="I15" i="6" s="1"/>
  <c r="G14" i="6"/>
  <c r="I14" i="6" s="1"/>
  <c r="G13" i="6"/>
  <c r="I13" i="6" s="1"/>
  <c r="I12" i="6"/>
  <c r="H12" i="6"/>
  <c r="F12" i="6"/>
  <c r="E12" i="6"/>
  <c r="G12" i="6" s="1"/>
  <c r="I11" i="6"/>
  <c r="G11" i="6"/>
  <c r="G10" i="6"/>
  <c r="I10" i="6" s="1"/>
  <c r="I9" i="6"/>
  <c r="G9" i="6"/>
  <c r="H8" i="6"/>
  <c r="G8" i="6"/>
  <c r="I8" i="6" s="1"/>
  <c r="F8" i="6"/>
  <c r="E8" i="6"/>
  <c r="H7" i="6"/>
  <c r="H134" i="5"/>
  <c r="F134" i="5"/>
  <c r="G131" i="5"/>
  <c r="F130" i="5"/>
  <c r="H130" i="5" s="1"/>
  <c r="H129" i="5"/>
  <c r="F129" i="5"/>
  <c r="F128" i="5"/>
  <c r="H128" i="5" s="1"/>
  <c r="G127" i="5"/>
  <c r="E127" i="5"/>
  <c r="E126" i="5"/>
  <c r="H125" i="5"/>
  <c r="F125" i="5"/>
  <c r="G124" i="5"/>
  <c r="F124" i="5"/>
  <c r="H124" i="5" s="1"/>
  <c r="E124" i="5"/>
  <c r="F123" i="5"/>
  <c r="H123" i="5" s="1"/>
  <c r="H122" i="5"/>
  <c r="F122" i="5"/>
  <c r="F121" i="5"/>
  <c r="H121" i="5" s="1"/>
  <c r="H120" i="5"/>
  <c r="F120" i="5"/>
  <c r="F119" i="5"/>
  <c r="H119" i="5" s="1"/>
  <c r="G118" i="5"/>
  <c r="E118" i="5"/>
  <c r="F118" i="5" s="1"/>
  <c r="H118" i="5" s="1"/>
  <c r="H117" i="5"/>
  <c r="F117" i="5"/>
  <c r="G115" i="5"/>
  <c r="F114" i="5"/>
  <c r="H114" i="5" s="1"/>
  <c r="G113" i="5"/>
  <c r="E113" i="5"/>
  <c r="H112" i="5"/>
  <c r="F112" i="5"/>
  <c r="G111" i="5"/>
  <c r="G116" i="5" s="1"/>
  <c r="F110" i="5"/>
  <c r="H110" i="5" s="1"/>
  <c r="H109" i="5"/>
  <c r="F109" i="5"/>
  <c r="F108" i="5"/>
  <c r="H108" i="5" s="1"/>
  <c r="G107" i="5"/>
  <c r="E107" i="5"/>
  <c r="H104" i="5"/>
  <c r="F104" i="5"/>
  <c r="F103" i="5"/>
  <c r="H103" i="5" s="1"/>
  <c r="H102" i="5"/>
  <c r="F102" i="5"/>
  <c r="F101" i="5"/>
  <c r="H101" i="5" s="1"/>
  <c r="H100" i="5"/>
  <c r="F100" i="5"/>
  <c r="F99" i="5"/>
  <c r="H99" i="5" s="1"/>
  <c r="H98" i="5"/>
  <c r="F98" i="5"/>
  <c r="F97" i="5"/>
  <c r="H97" i="5" s="1"/>
  <c r="H96" i="5"/>
  <c r="F96" i="5"/>
  <c r="F95" i="5"/>
  <c r="H95" i="5" s="1"/>
  <c r="H94" i="5"/>
  <c r="F94" i="5"/>
  <c r="F93" i="5"/>
  <c r="H93" i="5" s="1"/>
  <c r="H92" i="5"/>
  <c r="F92" i="5"/>
  <c r="F91" i="5"/>
  <c r="H91" i="5" s="1"/>
  <c r="H90" i="5"/>
  <c r="F90" i="5"/>
  <c r="F89" i="5"/>
  <c r="H89" i="5" s="1"/>
  <c r="H88" i="5"/>
  <c r="F88" i="5"/>
  <c r="F87" i="5"/>
  <c r="H87" i="5" s="1"/>
  <c r="H86" i="5"/>
  <c r="F86" i="5"/>
  <c r="G85" i="5"/>
  <c r="F85" i="5"/>
  <c r="H85" i="5" s="1"/>
  <c r="E85" i="5"/>
  <c r="F84" i="5"/>
  <c r="H84" i="5" s="1"/>
  <c r="H83" i="5"/>
  <c r="F83" i="5"/>
  <c r="F82" i="5"/>
  <c r="H82" i="5" s="1"/>
  <c r="H81" i="5"/>
  <c r="F81" i="5"/>
  <c r="F80" i="5"/>
  <c r="H80" i="5" s="1"/>
  <c r="H79" i="5"/>
  <c r="F79" i="5"/>
  <c r="F78" i="5"/>
  <c r="H78" i="5" s="1"/>
  <c r="H77" i="5"/>
  <c r="F77" i="5"/>
  <c r="F76" i="5"/>
  <c r="H76" i="5" s="1"/>
  <c r="H75" i="5"/>
  <c r="F75" i="5"/>
  <c r="F74" i="5"/>
  <c r="H74" i="5" s="1"/>
  <c r="H73" i="5"/>
  <c r="F73" i="5"/>
  <c r="F72" i="5"/>
  <c r="H72" i="5" s="1"/>
  <c r="H71" i="5"/>
  <c r="F71" i="5"/>
  <c r="F70" i="5"/>
  <c r="H70" i="5" s="1"/>
  <c r="H69" i="5"/>
  <c r="G69" i="5"/>
  <c r="E69" i="5"/>
  <c r="F69" i="5" s="1"/>
  <c r="H68" i="5"/>
  <c r="F68" i="5"/>
  <c r="F67" i="5"/>
  <c r="H67" i="5" s="1"/>
  <c r="H66" i="5"/>
  <c r="F66" i="5"/>
  <c r="F65" i="5"/>
  <c r="H65" i="5" s="1"/>
  <c r="H64" i="5"/>
  <c r="F64" i="5"/>
  <c r="F63" i="5"/>
  <c r="H63" i="5" s="1"/>
  <c r="G62" i="5"/>
  <c r="E62" i="5"/>
  <c r="F62" i="5" s="1"/>
  <c r="H62" i="5" s="1"/>
  <c r="H60" i="5"/>
  <c r="F60" i="5"/>
  <c r="H59" i="5"/>
  <c r="F59" i="5"/>
  <c r="H58" i="5"/>
  <c r="F58" i="5"/>
  <c r="H57" i="5"/>
  <c r="G57" i="5"/>
  <c r="F57" i="5"/>
  <c r="E57" i="5"/>
  <c r="H56" i="5"/>
  <c r="F56" i="5"/>
  <c r="H55" i="5"/>
  <c r="F55" i="5"/>
  <c r="H54" i="5"/>
  <c r="F54" i="5"/>
  <c r="H53" i="5"/>
  <c r="F53" i="5"/>
  <c r="H52" i="5"/>
  <c r="F52" i="5"/>
  <c r="G51" i="5"/>
  <c r="F51" i="5"/>
  <c r="H51" i="5" s="1"/>
  <c r="E51" i="5"/>
  <c r="G50" i="5"/>
  <c r="F50" i="5"/>
  <c r="H50" i="5" s="1"/>
  <c r="E50" i="5"/>
  <c r="H49" i="5"/>
  <c r="F49" i="5"/>
  <c r="H48" i="5"/>
  <c r="G48" i="5"/>
  <c r="G43" i="5" s="1"/>
  <c r="F48" i="5"/>
  <c r="E48" i="5"/>
  <c r="H47" i="5"/>
  <c r="F47" i="5"/>
  <c r="H46" i="5"/>
  <c r="F46" i="5"/>
  <c r="H45" i="5"/>
  <c r="F45" i="5"/>
  <c r="G44" i="5"/>
  <c r="F44" i="5"/>
  <c r="H44" i="5" s="1"/>
  <c r="E44" i="5"/>
  <c r="E43" i="5"/>
  <c r="F43" i="5" s="1"/>
  <c r="H43" i="5" s="1"/>
  <c r="H42" i="5"/>
  <c r="F42" i="5"/>
  <c r="F41" i="5"/>
  <c r="H41" i="5" s="1"/>
  <c r="G40" i="5"/>
  <c r="E40" i="5"/>
  <c r="H39" i="5"/>
  <c r="F39" i="5"/>
  <c r="G38" i="5"/>
  <c r="G37" i="5" s="1"/>
  <c r="F38" i="5"/>
  <c r="E38" i="5"/>
  <c r="H36" i="5"/>
  <c r="F36" i="5"/>
  <c r="H35" i="5"/>
  <c r="F35" i="5"/>
  <c r="G34" i="5"/>
  <c r="F34" i="5"/>
  <c r="H34" i="5" s="1"/>
  <c r="E34" i="5"/>
  <c r="H33" i="5"/>
  <c r="F33" i="5"/>
  <c r="H32" i="5"/>
  <c r="F32" i="5"/>
  <c r="H31" i="5"/>
  <c r="F31" i="5"/>
  <c r="H30" i="5"/>
  <c r="F30" i="5"/>
  <c r="H29" i="5"/>
  <c r="F29" i="5"/>
  <c r="H28" i="5"/>
  <c r="F28" i="5"/>
  <c r="G27" i="5"/>
  <c r="F27" i="5"/>
  <c r="H27" i="5" s="1"/>
  <c r="E27" i="5"/>
  <c r="H26" i="5"/>
  <c r="F26" i="5"/>
  <c r="H25" i="5"/>
  <c r="F25" i="5"/>
  <c r="H24" i="5"/>
  <c r="F24" i="5"/>
  <c r="H23" i="5"/>
  <c r="G23" i="5"/>
  <c r="F23" i="5"/>
  <c r="E23" i="5"/>
  <c r="H22" i="5"/>
  <c r="F22" i="5"/>
  <c r="G21" i="5"/>
  <c r="F21" i="5"/>
  <c r="H21" i="5" s="1"/>
  <c r="E21" i="5"/>
  <c r="H20" i="5"/>
  <c r="F20" i="5"/>
  <c r="H19" i="5"/>
  <c r="F19" i="5"/>
  <c r="G18" i="5"/>
  <c r="F18" i="5"/>
  <c r="H18" i="5" s="1"/>
  <c r="E18" i="5"/>
  <c r="H17" i="5"/>
  <c r="F17" i="5"/>
  <c r="H16" i="5"/>
  <c r="F16" i="5"/>
  <c r="H15" i="5"/>
  <c r="F15" i="5"/>
  <c r="H14" i="5"/>
  <c r="F14" i="5"/>
  <c r="H13" i="5"/>
  <c r="F13" i="5"/>
  <c r="H12" i="5"/>
  <c r="G12" i="5"/>
  <c r="F12" i="5"/>
  <c r="E12" i="5"/>
  <c r="E7" i="5" s="1"/>
  <c r="H11" i="5"/>
  <c r="F11" i="5"/>
  <c r="H10" i="5"/>
  <c r="F10" i="5"/>
  <c r="H9" i="5"/>
  <c r="F9" i="5"/>
  <c r="G8" i="5"/>
  <c r="F8" i="5"/>
  <c r="H8" i="5" s="1"/>
  <c r="E8" i="5"/>
  <c r="G7" i="5"/>
  <c r="F7" i="5"/>
  <c r="H7" i="5" s="1"/>
  <c r="F134" i="4"/>
  <c r="H134" i="4" s="1"/>
  <c r="E131" i="4"/>
  <c r="F131" i="4" s="1"/>
  <c r="H131" i="4" s="1"/>
  <c r="H130" i="4"/>
  <c r="F130" i="4"/>
  <c r="F129" i="4"/>
  <c r="H129" i="4" s="1"/>
  <c r="H128" i="4"/>
  <c r="F128" i="4"/>
  <c r="G127" i="4"/>
  <c r="G131" i="4" s="1"/>
  <c r="F127" i="4"/>
  <c r="E127" i="4"/>
  <c r="F125" i="4"/>
  <c r="H125" i="4" s="1"/>
  <c r="G124" i="4"/>
  <c r="E124" i="4"/>
  <c r="F124" i="4" s="1"/>
  <c r="H124" i="4" s="1"/>
  <c r="H123" i="4"/>
  <c r="F123" i="4"/>
  <c r="F122" i="4"/>
  <c r="H122" i="4" s="1"/>
  <c r="H121" i="4"/>
  <c r="F121" i="4"/>
  <c r="F120" i="4"/>
  <c r="H120" i="4" s="1"/>
  <c r="H119" i="4"/>
  <c r="F119" i="4"/>
  <c r="G118" i="4"/>
  <c r="G126" i="4" s="1"/>
  <c r="G132" i="4" s="1"/>
  <c r="F118" i="4"/>
  <c r="E118" i="4"/>
  <c r="F117" i="4"/>
  <c r="H117" i="4" s="1"/>
  <c r="F115" i="4"/>
  <c r="H115" i="4" s="1"/>
  <c r="E115" i="4"/>
  <c r="H114" i="4"/>
  <c r="F114" i="4"/>
  <c r="H113" i="4"/>
  <c r="G113" i="4"/>
  <c r="G115" i="4" s="1"/>
  <c r="F113" i="4"/>
  <c r="E113" i="4"/>
  <c r="H112" i="4"/>
  <c r="F112" i="4"/>
  <c r="E111" i="4"/>
  <c r="E116" i="4" s="1"/>
  <c r="F116" i="4" s="1"/>
  <c r="H110" i="4"/>
  <c r="F110" i="4"/>
  <c r="F109" i="4"/>
  <c r="H109" i="4" s="1"/>
  <c r="H108" i="4"/>
  <c r="F108" i="4"/>
  <c r="G107" i="4"/>
  <c r="G111" i="4" s="1"/>
  <c r="G116" i="4" s="1"/>
  <c r="F107" i="4"/>
  <c r="E107" i="4"/>
  <c r="F104" i="4"/>
  <c r="H104" i="4" s="1"/>
  <c r="H103" i="4"/>
  <c r="F103" i="4"/>
  <c r="F102" i="4"/>
  <c r="H102" i="4" s="1"/>
  <c r="H101" i="4"/>
  <c r="F101" i="4"/>
  <c r="F100" i="4"/>
  <c r="H100" i="4" s="1"/>
  <c r="H99" i="4"/>
  <c r="F99" i="4"/>
  <c r="F98" i="4"/>
  <c r="H98" i="4" s="1"/>
  <c r="H97" i="4"/>
  <c r="F97" i="4"/>
  <c r="F96" i="4"/>
  <c r="H96" i="4" s="1"/>
  <c r="H95" i="4"/>
  <c r="F95" i="4"/>
  <c r="F94" i="4"/>
  <c r="H94" i="4" s="1"/>
  <c r="H93" i="4"/>
  <c r="F93" i="4"/>
  <c r="F92" i="4"/>
  <c r="H92" i="4" s="1"/>
  <c r="H91" i="4"/>
  <c r="F91" i="4"/>
  <c r="F90" i="4"/>
  <c r="H90" i="4" s="1"/>
  <c r="H89" i="4"/>
  <c r="F89" i="4"/>
  <c r="F88" i="4"/>
  <c r="H88" i="4" s="1"/>
  <c r="H87" i="4"/>
  <c r="F87" i="4"/>
  <c r="F86" i="4"/>
  <c r="H86" i="4" s="1"/>
  <c r="H85" i="4"/>
  <c r="G85" i="4"/>
  <c r="E85" i="4"/>
  <c r="F85" i="4" s="1"/>
  <c r="H84" i="4"/>
  <c r="F84" i="4"/>
  <c r="F83" i="4"/>
  <c r="H83" i="4" s="1"/>
  <c r="H82" i="4"/>
  <c r="F82" i="4"/>
  <c r="F81" i="4"/>
  <c r="H81" i="4" s="1"/>
  <c r="H80" i="4"/>
  <c r="F80" i="4"/>
  <c r="F79" i="4"/>
  <c r="H79" i="4" s="1"/>
  <c r="H78" i="4"/>
  <c r="F78" i="4"/>
  <c r="F77" i="4"/>
  <c r="H77" i="4" s="1"/>
  <c r="F76" i="4"/>
  <c r="H76" i="4" s="1"/>
  <c r="F75" i="4"/>
  <c r="H75" i="4" s="1"/>
  <c r="F74" i="4"/>
  <c r="H74" i="4" s="1"/>
  <c r="F73" i="4"/>
  <c r="H73" i="4" s="1"/>
  <c r="F72" i="4"/>
  <c r="H72" i="4" s="1"/>
  <c r="F71" i="4"/>
  <c r="H71" i="4" s="1"/>
  <c r="H70" i="4"/>
  <c r="F70" i="4"/>
  <c r="G69" i="4"/>
  <c r="E69" i="4"/>
  <c r="F69" i="4" s="1"/>
  <c r="H69" i="4" s="1"/>
  <c r="F68" i="4"/>
  <c r="H68" i="4" s="1"/>
  <c r="F67" i="4"/>
  <c r="H67" i="4" s="1"/>
  <c r="F66" i="4"/>
  <c r="H66" i="4" s="1"/>
  <c r="F65" i="4"/>
  <c r="H65" i="4" s="1"/>
  <c r="F64" i="4"/>
  <c r="H64" i="4" s="1"/>
  <c r="H63" i="4"/>
  <c r="F63" i="4"/>
  <c r="G62" i="4"/>
  <c r="G105" i="4" s="1"/>
  <c r="E62" i="4"/>
  <c r="E105" i="4" s="1"/>
  <c r="F105" i="4" s="1"/>
  <c r="F60" i="4"/>
  <c r="H60" i="4" s="1"/>
  <c r="F59" i="4"/>
  <c r="H59" i="4" s="1"/>
  <c r="F58" i="4"/>
  <c r="H58" i="4" s="1"/>
  <c r="H57" i="4"/>
  <c r="G57" i="4"/>
  <c r="E57" i="4"/>
  <c r="F57" i="4" s="1"/>
  <c r="F56" i="4"/>
  <c r="H56" i="4" s="1"/>
  <c r="F55" i="4"/>
  <c r="H55" i="4" s="1"/>
  <c r="F54" i="4"/>
  <c r="H54" i="4" s="1"/>
  <c r="F53" i="4"/>
  <c r="H53" i="4" s="1"/>
  <c r="F52" i="4"/>
  <c r="H52" i="4" s="1"/>
  <c r="G51" i="4"/>
  <c r="G50" i="4" s="1"/>
  <c r="F51" i="4"/>
  <c r="H51" i="4" s="1"/>
  <c r="E51" i="4"/>
  <c r="E50" i="4"/>
  <c r="F50" i="4" s="1"/>
  <c r="H50" i="4" s="1"/>
  <c r="F49" i="4"/>
  <c r="H49" i="4" s="1"/>
  <c r="G48" i="4"/>
  <c r="E48" i="4"/>
  <c r="F48" i="4" s="1"/>
  <c r="H48" i="4" s="1"/>
  <c r="F47" i="4"/>
  <c r="H47" i="4" s="1"/>
  <c r="F46" i="4"/>
  <c r="H46" i="4" s="1"/>
  <c r="H45" i="4"/>
  <c r="F45" i="4"/>
  <c r="G44" i="4"/>
  <c r="G43" i="4" s="1"/>
  <c r="E44" i="4"/>
  <c r="F44" i="4" s="1"/>
  <c r="H44" i="4" s="1"/>
  <c r="F42" i="4"/>
  <c r="H42" i="4" s="1"/>
  <c r="F41" i="4"/>
  <c r="H41" i="4" s="1"/>
  <c r="G40" i="4"/>
  <c r="F40" i="4"/>
  <c r="H40" i="4" s="1"/>
  <c r="E40" i="4"/>
  <c r="F39" i="4"/>
  <c r="H39" i="4" s="1"/>
  <c r="G38" i="4"/>
  <c r="E38" i="4"/>
  <c r="F38" i="4" s="1"/>
  <c r="E37" i="4"/>
  <c r="F37" i="4" s="1"/>
  <c r="F36" i="4"/>
  <c r="H36" i="4" s="1"/>
  <c r="F35" i="4"/>
  <c r="H35" i="4" s="1"/>
  <c r="H34" i="4"/>
  <c r="G34" i="4"/>
  <c r="E34" i="4"/>
  <c r="F34" i="4" s="1"/>
  <c r="F33" i="4"/>
  <c r="H33" i="4" s="1"/>
  <c r="F32" i="4"/>
  <c r="H32" i="4" s="1"/>
  <c r="F31" i="4"/>
  <c r="H31" i="4" s="1"/>
  <c r="F30" i="4"/>
  <c r="H30" i="4" s="1"/>
  <c r="F29" i="4"/>
  <c r="H29" i="4" s="1"/>
  <c r="F28" i="4"/>
  <c r="H28" i="4" s="1"/>
  <c r="H27" i="4"/>
  <c r="G27" i="4"/>
  <c r="E27" i="4"/>
  <c r="F27" i="4" s="1"/>
  <c r="F26" i="4"/>
  <c r="H26" i="4" s="1"/>
  <c r="F25" i="4"/>
  <c r="H25" i="4" s="1"/>
  <c r="F24" i="4"/>
  <c r="H24" i="4" s="1"/>
  <c r="G23" i="4"/>
  <c r="E23" i="4"/>
  <c r="F23" i="4" s="1"/>
  <c r="F22" i="4"/>
  <c r="H22" i="4" s="1"/>
  <c r="H21" i="4"/>
  <c r="G21" i="4"/>
  <c r="E21" i="4"/>
  <c r="F21" i="4" s="1"/>
  <c r="F20" i="4"/>
  <c r="H20" i="4" s="1"/>
  <c r="F19" i="4"/>
  <c r="H19" i="4" s="1"/>
  <c r="G18" i="4"/>
  <c r="E18" i="4"/>
  <c r="F17" i="4"/>
  <c r="H17" i="4" s="1"/>
  <c r="F16" i="4"/>
  <c r="H16" i="4" s="1"/>
  <c r="H15" i="4"/>
  <c r="F15" i="4"/>
  <c r="F14" i="4"/>
  <c r="H14" i="4" s="1"/>
  <c r="H13" i="4"/>
  <c r="F13" i="4"/>
  <c r="G12" i="4"/>
  <c r="F12" i="4"/>
  <c r="H12" i="4" s="1"/>
  <c r="E12" i="4"/>
  <c r="F11" i="4"/>
  <c r="H11" i="4" s="1"/>
  <c r="H10" i="4"/>
  <c r="F10" i="4"/>
  <c r="F9" i="4"/>
  <c r="H9" i="4" s="1"/>
  <c r="H8" i="4"/>
  <c r="G8" i="4"/>
  <c r="E8" i="4"/>
  <c r="F8" i="4" s="1"/>
  <c r="H134" i="3"/>
  <c r="J134" i="3" s="1"/>
  <c r="H130" i="3"/>
  <c r="J130" i="3" s="1"/>
  <c r="J129" i="3"/>
  <c r="H129" i="3"/>
  <c r="H128" i="3"/>
  <c r="J128" i="3" s="1"/>
  <c r="J127" i="3"/>
  <c r="I127" i="3"/>
  <c r="I131" i="3" s="1"/>
  <c r="G127" i="3"/>
  <c r="G131" i="3" s="1"/>
  <c r="F127" i="3"/>
  <c r="H127" i="3" s="1"/>
  <c r="E127" i="3"/>
  <c r="E131" i="3" s="1"/>
  <c r="I126" i="3"/>
  <c r="I132" i="3" s="1"/>
  <c r="J125" i="3"/>
  <c r="H125" i="3"/>
  <c r="I124" i="3"/>
  <c r="H124" i="3"/>
  <c r="J124" i="3" s="1"/>
  <c r="G124" i="3"/>
  <c r="F124" i="3"/>
  <c r="E124" i="3"/>
  <c r="J123" i="3"/>
  <c r="H123" i="3"/>
  <c r="H122" i="3"/>
  <c r="J122" i="3" s="1"/>
  <c r="J121" i="3"/>
  <c r="H121" i="3"/>
  <c r="H120" i="3"/>
  <c r="J120" i="3" s="1"/>
  <c r="J119" i="3"/>
  <c r="H119" i="3"/>
  <c r="I118" i="3"/>
  <c r="H118" i="3"/>
  <c r="J118" i="3" s="1"/>
  <c r="G118" i="3"/>
  <c r="G126" i="3" s="1"/>
  <c r="G132" i="3" s="1"/>
  <c r="F118" i="3"/>
  <c r="F126" i="3" s="1"/>
  <c r="E118" i="3"/>
  <c r="E126" i="3" s="1"/>
  <c r="J117" i="3"/>
  <c r="H117" i="3"/>
  <c r="E116" i="3"/>
  <c r="H114" i="3"/>
  <c r="J114" i="3" s="1"/>
  <c r="I113" i="3"/>
  <c r="I115" i="3" s="1"/>
  <c r="G113" i="3"/>
  <c r="G115" i="3" s="1"/>
  <c r="F113" i="3"/>
  <c r="H113" i="3" s="1"/>
  <c r="J113" i="3" s="1"/>
  <c r="E113" i="3"/>
  <c r="E115" i="3" s="1"/>
  <c r="H112" i="3"/>
  <c r="J112" i="3" s="1"/>
  <c r="H110" i="3"/>
  <c r="J110" i="3" s="1"/>
  <c r="J109" i="3"/>
  <c r="H109" i="3"/>
  <c r="H108" i="3"/>
  <c r="J108" i="3" s="1"/>
  <c r="I107" i="3"/>
  <c r="I111" i="3" s="1"/>
  <c r="I116" i="3" s="1"/>
  <c r="G107" i="3"/>
  <c r="G111" i="3" s="1"/>
  <c r="G116" i="3" s="1"/>
  <c r="F107" i="3"/>
  <c r="E107" i="3"/>
  <c r="E111" i="3" s="1"/>
  <c r="H104" i="3"/>
  <c r="J104" i="3" s="1"/>
  <c r="J103" i="3"/>
  <c r="H103" i="3"/>
  <c r="H102" i="3"/>
  <c r="J102" i="3" s="1"/>
  <c r="J101" i="3"/>
  <c r="H101" i="3"/>
  <c r="H100" i="3"/>
  <c r="J100" i="3" s="1"/>
  <c r="J99" i="3"/>
  <c r="H99" i="3"/>
  <c r="H98" i="3"/>
  <c r="J98" i="3" s="1"/>
  <c r="J97" i="3"/>
  <c r="H97" i="3"/>
  <c r="H96" i="3"/>
  <c r="J96" i="3" s="1"/>
  <c r="J95" i="3"/>
  <c r="H95" i="3"/>
  <c r="H94" i="3"/>
  <c r="J94" i="3" s="1"/>
  <c r="J93" i="3"/>
  <c r="H93" i="3"/>
  <c r="H92" i="3"/>
  <c r="J92" i="3" s="1"/>
  <c r="J91" i="3"/>
  <c r="H91" i="3"/>
  <c r="H90" i="3"/>
  <c r="J90" i="3" s="1"/>
  <c r="J89" i="3"/>
  <c r="H89" i="3"/>
  <c r="H88" i="3"/>
  <c r="J88" i="3" s="1"/>
  <c r="J87" i="3"/>
  <c r="H87" i="3"/>
  <c r="H86" i="3"/>
  <c r="J86" i="3" s="1"/>
  <c r="I85" i="3"/>
  <c r="G85" i="3"/>
  <c r="G105" i="3" s="1"/>
  <c r="F85" i="3"/>
  <c r="F105" i="3" s="1"/>
  <c r="E85" i="3"/>
  <c r="H84" i="3"/>
  <c r="J84" i="3" s="1"/>
  <c r="J83" i="3"/>
  <c r="H83" i="3"/>
  <c r="H82" i="3"/>
  <c r="J82" i="3" s="1"/>
  <c r="J81" i="3"/>
  <c r="H81" i="3"/>
  <c r="H80" i="3"/>
  <c r="J80" i="3" s="1"/>
  <c r="J79" i="3"/>
  <c r="H79" i="3"/>
  <c r="H78" i="3"/>
  <c r="J78" i="3" s="1"/>
  <c r="J77" i="3"/>
  <c r="H77" i="3"/>
  <c r="H76" i="3"/>
  <c r="J76" i="3" s="1"/>
  <c r="J75" i="3"/>
  <c r="H75" i="3"/>
  <c r="H74" i="3"/>
  <c r="J74" i="3" s="1"/>
  <c r="J73" i="3"/>
  <c r="H73" i="3"/>
  <c r="H72" i="3"/>
  <c r="J72" i="3" s="1"/>
  <c r="J71" i="3"/>
  <c r="H71" i="3"/>
  <c r="H70" i="3"/>
  <c r="J70" i="3" s="1"/>
  <c r="I69" i="3"/>
  <c r="G69" i="3"/>
  <c r="F69" i="3"/>
  <c r="E69" i="3"/>
  <c r="H69" i="3" s="1"/>
  <c r="J69" i="3" s="1"/>
  <c r="H68" i="3"/>
  <c r="J68" i="3" s="1"/>
  <c r="J67" i="3"/>
  <c r="H67" i="3"/>
  <c r="H66" i="3"/>
  <c r="J66" i="3" s="1"/>
  <c r="J65" i="3"/>
  <c r="H65" i="3"/>
  <c r="H64" i="3"/>
  <c r="J64" i="3" s="1"/>
  <c r="J63" i="3"/>
  <c r="H63" i="3"/>
  <c r="I62" i="3"/>
  <c r="I105" i="3" s="1"/>
  <c r="H62" i="3"/>
  <c r="J62" i="3" s="1"/>
  <c r="G62" i="3"/>
  <c r="F62" i="3"/>
  <c r="E62" i="3"/>
  <c r="E105" i="3" s="1"/>
  <c r="H60" i="3"/>
  <c r="J60" i="3" s="1"/>
  <c r="J59" i="3"/>
  <c r="H59" i="3"/>
  <c r="H58" i="3"/>
  <c r="J58" i="3" s="1"/>
  <c r="I57" i="3"/>
  <c r="G57" i="3"/>
  <c r="F57" i="3"/>
  <c r="E57" i="3"/>
  <c r="H56" i="3"/>
  <c r="J56" i="3" s="1"/>
  <c r="J55" i="3"/>
  <c r="H55" i="3"/>
  <c r="H54" i="3"/>
  <c r="J54" i="3" s="1"/>
  <c r="J53" i="3"/>
  <c r="H53" i="3"/>
  <c r="H52" i="3"/>
  <c r="J52" i="3" s="1"/>
  <c r="I51" i="3"/>
  <c r="G51" i="3"/>
  <c r="G50" i="3" s="1"/>
  <c r="F51" i="3"/>
  <c r="F50" i="3" s="1"/>
  <c r="E51" i="3"/>
  <c r="I50" i="3"/>
  <c r="H50" i="3"/>
  <c r="J50" i="3" s="1"/>
  <c r="E50" i="3"/>
  <c r="J49" i="3"/>
  <c r="H49" i="3"/>
  <c r="I48" i="3"/>
  <c r="G48" i="3"/>
  <c r="F48" i="3"/>
  <c r="E48" i="3"/>
  <c r="H48" i="3" s="1"/>
  <c r="J48" i="3" s="1"/>
  <c r="J47" i="3"/>
  <c r="H47" i="3"/>
  <c r="H46" i="3"/>
  <c r="J46" i="3" s="1"/>
  <c r="J45" i="3"/>
  <c r="H45" i="3"/>
  <c r="I44" i="3"/>
  <c r="H44" i="3"/>
  <c r="J44" i="3" s="1"/>
  <c r="G44" i="3"/>
  <c r="F44" i="3"/>
  <c r="E44" i="3"/>
  <c r="G43" i="3"/>
  <c r="F43" i="3"/>
  <c r="H42" i="3"/>
  <c r="J42" i="3" s="1"/>
  <c r="J41" i="3"/>
  <c r="H41" i="3"/>
  <c r="I40" i="3"/>
  <c r="G40" i="3"/>
  <c r="F40" i="3"/>
  <c r="E40" i="3"/>
  <c r="H40" i="3" s="1"/>
  <c r="J40" i="3" s="1"/>
  <c r="J39" i="3"/>
  <c r="H39" i="3"/>
  <c r="I38" i="3"/>
  <c r="I37" i="3" s="1"/>
  <c r="G38" i="3"/>
  <c r="F38" i="3"/>
  <c r="E38" i="3"/>
  <c r="E37" i="3" s="1"/>
  <c r="H37" i="3" s="1"/>
  <c r="J37" i="3" s="1"/>
  <c r="G37" i="3"/>
  <c r="F37" i="3"/>
  <c r="H36" i="3"/>
  <c r="J36" i="3" s="1"/>
  <c r="J35" i="3"/>
  <c r="H35" i="3"/>
  <c r="I34" i="3"/>
  <c r="H34" i="3"/>
  <c r="J34" i="3" s="1"/>
  <c r="G34" i="3"/>
  <c r="F34" i="3"/>
  <c r="E34" i="3"/>
  <c r="J33" i="3"/>
  <c r="H33" i="3"/>
  <c r="H32" i="3"/>
  <c r="J32" i="3" s="1"/>
  <c r="J31" i="3"/>
  <c r="H31" i="3"/>
  <c r="H30" i="3"/>
  <c r="J30" i="3" s="1"/>
  <c r="J29" i="3"/>
  <c r="H29" i="3"/>
  <c r="H28" i="3"/>
  <c r="J28" i="3" s="1"/>
  <c r="I27" i="3"/>
  <c r="G27" i="3"/>
  <c r="F27" i="3"/>
  <c r="E27" i="3"/>
  <c r="H26" i="3"/>
  <c r="J26" i="3" s="1"/>
  <c r="J25" i="3"/>
  <c r="H25" i="3"/>
  <c r="H24" i="3"/>
  <c r="J24" i="3" s="1"/>
  <c r="I23" i="3"/>
  <c r="G23" i="3"/>
  <c r="G7" i="3" s="1"/>
  <c r="G61" i="3" s="1"/>
  <c r="G106" i="3" s="1"/>
  <c r="G133" i="3" s="1"/>
  <c r="G135" i="3" s="1"/>
  <c r="F23" i="3"/>
  <c r="E23" i="3"/>
  <c r="H22" i="3"/>
  <c r="J22" i="3" s="1"/>
  <c r="I21" i="3"/>
  <c r="G21" i="3"/>
  <c r="F21" i="3"/>
  <c r="F7" i="3" s="1"/>
  <c r="F61" i="3" s="1"/>
  <c r="E21" i="3"/>
  <c r="H21" i="3" s="1"/>
  <c r="J21" i="3" s="1"/>
  <c r="H20" i="3"/>
  <c r="J20" i="3" s="1"/>
  <c r="J19" i="3"/>
  <c r="H19" i="3"/>
  <c r="I18" i="3"/>
  <c r="G18" i="3"/>
  <c r="F18" i="3"/>
  <c r="E18" i="3"/>
  <c r="H18" i="3" s="1"/>
  <c r="J18" i="3" s="1"/>
  <c r="J17" i="3"/>
  <c r="H17" i="3"/>
  <c r="H16" i="3"/>
  <c r="J16" i="3" s="1"/>
  <c r="J15" i="3"/>
  <c r="H15" i="3"/>
  <c r="H14" i="3"/>
  <c r="J14" i="3" s="1"/>
  <c r="J13" i="3"/>
  <c r="H13" i="3"/>
  <c r="I12" i="3"/>
  <c r="G12" i="3"/>
  <c r="F12" i="3"/>
  <c r="E12" i="3"/>
  <c r="H12" i="3" s="1"/>
  <c r="J12" i="3" s="1"/>
  <c r="J11" i="3"/>
  <c r="H11" i="3"/>
  <c r="H10" i="3"/>
  <c r="J10" i="3" s="1"/>
  <c r="J9" i="3"/>
  <c r="H9" i="3"/>
  <c r="I8" i="3"/>
  <c r="H8" i="3"/>
  <c r="J8" i="3" s="1"/>
  <c r="G8" i="3"/>
  <c r="F8" i="3"/>
  <c r="E8" i="3"/>
  <c r="I134" i="2"/>
  <c r="G134" i="2"/>
  <c r="H131" i="2"/>
  <c r="E131" i="2"/>
  <c r="I130" i="2"/>
  <c r="G130" i="2"/>
  <c r="G129" i="2"/>
  <c r="I129" i="2" s="1"/>
  <c r="I128" i="2"/>
  <c r="G128" i="2"/>
  <c r="H127" i="2"/>
  <c r="G127" i="2"/>
  <c r="I127" i="2" s="1"/>
  <c r="F127" i="2"/>
  <c r="F131" i="2" s="1"/>
  <c r="E127" i="2"/>
  <c r="E126" i="2"/>
  <c r="I125" i="2"/>
  <c r="G125" i="2"/>
  <c r="H124" i="2"/>
  <c r="H126" i="2" s="1"/>
  <c r="H132" i="2" s="1"/>
  <c r="G124" i="2"/>
  <c r="F124" i="2"/>
  <c r="E124" i="2"/>
  <c r="I123" i="2"/>
  <c r="G123" i="2"/>
  <c r="I122" i="2"/>
  <c r="G122" i="2"/>
  <c r="I121" i="2"/>
  <c r="G121" i="2"/>
  <c r="I120" i="2"/>
  <c r="G120" i="2"/>
  <c r="I119" i="2"/>
  <c r="G119" i="2"/>
  <c r="H118" i="2"/>
  <c r="F118" i="2"/>
  <c r="F126" i="2" s="1"/>
  <c r="F132" i="2" s="1"/>
  <c r="E118" i="2"/>
  <c r="G117" i="2"/>
  <c r="I117" i="2" s="1"/>
  <c r="G114" i="2"/>
  <c r="I114" i="2" s="1"/>
  <c r="H113" i="2"/>
  <c r="H115" i="2" s="1"/>
  <c r="F113" i="2"/>
  <c r="F115" i="2" s="1"/>
  <c r="F116" i="2" s="1"/>
  <c r="E113" i="2"/>
  <c r="I112" i="2"/>
  <c r="G112" i="2"/>
  <c r="H111" i="2"/>
  <c r="H116" i="2" s="1"/>
  <c r="E111" i="2"/>
  <c r="I110" i="2"/>
  <c r="G110" i="2"/>
  <c r="G109" i="2"/>
  <c r="I109" i="2" s="1"/>
  <c r="I108" i="2"/>
  <c r="G108" i="2"/>
  <c r="H107" i="2"/>
  <c r="G107" i="2"/>
  <c r="I107" i="2" s="1"/>
  <c r="F107" i="2"/>
  <c r="F111" i="2" s="1"/>
  <c r="E107" i="2"/>
  <c r="F105" i="2"/>
  <c r="E105" i="2"/>
  <c r="G105" i="2" s="1"/>
  <c r="I104" i="2"/>
  <c r="G104" i="2"/>
  <c r="G103" i="2"/>
  <c r="I103" i="2" s="1"/>
  <c r="I102" i="2"/>
  <c r="G102" i="2"/>
  <c r="G101" i="2"/>
  <c r="I101" i="2" s="1"/>
  <c r="I100" i="2"/>
  <c r="G100" i="2"/>
  <c r="G99" i="2"/>
  <c r="I99" i="2" s="1"/>
  <c r="I98" i="2"/>
  <c r="G98" i="2"/>
  <c r="G97" i="2"/>
  <c r="I97" i="2" s="1"/>
  <c r="I96" i="2"/>
  <c r="G96" i="2"/>
  <c r="G95" i="2"/>
  <c r="I95" i="2" s="1"/>
  <c r="I94" i="2"/>
  <c r="G94" i="2"/>
  <c r="G93" i="2"/>
  <c r="I93" i="2" s="1"/>
  <c r="I92" i="2"/>
  <c r="G92" i="2"/>
  <c r="G91" i="2"/>
  <c r="I91" i="2" s="1"/>
  <c r="I90" i="2"/>
  <c r="G90" i="2"/>
  <c r="G89" i="2"/>
  <c r="I89" i="2" s="1"/>
  <c r="I88" i="2"/>
  <c r="G88" i="2"/>
  <c r="G87" i="2"/>
  <c r="I87" i="2" s="1"/>
  <c r="I86" i="2"/>
  <c r="G86" i="2"/>
  <c r="H85" i="2"/>
  <c r="I85" i="2" s="1"/>
  <c r="F85" i="2"/>
  <c r="E85" i="2"/>
  <c r="G85" i="2" s="1"/>
  <c r="I84" i="2"/>
  <c r="G84" i="2"/>
  <c r="G83" i="2"/>
  <c r="I83" i="2" s="1"/>
  <c r="I82" i="2"/>
  <c r="G82" i="2"/>
  <c r="G81" i="2"/>
  <c r="I81" i="2" s="1"/>
  <c r="I80" i="2"/>
  <c r="G80" i="2"/>
  <c r="G79" i="2"/>
  <c r="I79" i="2" s="1"/>
  <c r="I78" i="2"/>
  <c r="G78" i="2"/>
  <c r="G77" i="2"/>
  <c r="I77" i="2" s="1"/>
  <c r="I76" i="2"/>
  <c r="G76" i="2"/>
  <c r="G75" i="2"/>
  <c r="I75" i="2" s="1"/>
  <c r="I74" i="2"/>
  <c r="G74" i="2"/>
  <c r="G73" i="2"/>
  <c r="I73" i="2" s="1"/>
  <c r="I72" i="2"/>
  <c r="G72" i="2"/>
  <c r="G71" i="2"/>
  <c r="I71" i="2" s="1"/>
  <c r="I70" i="2"/>
  <c r="G70" i="2"/>
  <c r="H69" i="2"/>
  <c r="G69" i="2"/>
  <c r="I69" i="2" s="1"/>
  <c r="F69" i="2"/>
  <c r="E69" i="2"/>
  <c r="G68" i="2"/>
  <c r="I68" i="2" s="1"/>
  <c r="I67" i="2"/>
  <c r="G67" i="2"/>
  <c r="G66" i="2"/>
  <c r="I66" i="2" s="1"/>
  <c r="I65" i="2"/>
  <c r="G65" i="2"/>
  <c r="G64" i="2"/>
  <c r="I64" i="2" s="1"/>
  <c r="I63" i="2"/>
  <c r="G63" i="2"/>
  <c r="H62" i="2"/>
  <c r="F62" i="2"/>
  <c r="E62" i="2"/>
  <c r="G62" i="2" s="1"/>
  <c r="I62" i="2" s="1"/>
  <c r="I60" i="2"/>
  <c r="G60" i="2"/>
  <c r="I59" i="2"/>
  <c r="G59" i="2"/>
  <c r="I58" i="2"/>
  <c r="G58" i="2"/>
  <c r="H57" i="2"/>
  <c r="F57" i="2"/>
  <c r="E57" i="2"/>
  <c r="G57" i="2" s="1"/>
  <c r="I57" i="2" s="1"/>
  <c r="I56" i="2"/>
  <c r="G56" i="2"/>
  <c r="G55" i="2"/>
  <c r="I55" i="2" s="1"/>
  <c r="I54" i="2"/>
  <c r="G54" i="2"/>
  <c r="G53" i="2"/>
  <c r="I53" i="2" s="1"/>
  <c r="G52" i="2"/>
  <c r="I52" i="2" s="1"/>
  <c r="H51" i="2"/>
  <c r="H50" i="2" s="1"/>
  <c r="F51" i="2"/>
  <c r="F50" i="2" s="1"/>
  <c r="E51" i="2"/>
  <c r="E50" i="2"/>
  <c r="G50" i="2" s="1"/>
  <c r="I49" i="2"/>
  <c r="G49" i="2"/>
  <c r="H48" i="2"/>
  <c r="H43" i="2" s="1"/>
  <c r="G48" i="2"/>
  <c r="I48" i="2" s="1"/>
  <c r="F48" i="2"/>
  <c r="E48" i="2"/>
  <c r="G47" i="2"/>
  <c r="I47" i="2" s="1"/>
  <c r="I46" i="2"/>
  <c r="G46" i="2"/>
  <c r="G45" i="2"/>
  <c r="I45" i="2" s="1"/>
  <c r="H44" i="2"/>
  <c r="F44" i="2"/>
  <c r="E44" i="2"/>
  <c r="E43" i="2" s="1"/>
  <c r="G43" i="2" s="1"/>
  <c r="I43" i="2" s="1"/>
  <c r="F43" i="2"/>
  <c r="I42" i="2"/>
  <c r="G42" i="2"/>
  <c r="I41" i="2"/>
  <c r="G41" i="2"/>
  <c r="H40" i="2"/>
  <c r="F40" i="2"/>
  <c r="E40" i="2"/>
  <c r="G40" i="2" s="1"/>
  <c r="I40" i="2" s="1"/>
  <c r="G39" i="2"/>
  <c r="I39" i="2" s="1"/>
  <c r="H38" i="2"/>
  <c r="H37" i="2" s="1"/>
  <c r="G38" i="2"/>
  <c r="F38" i="2"/>
  <c r="F37" i="2" s="1"/>
  <c r="E38" i="2"/>
  <c r="I36" i="2"/>
  <c r="G36" i="2"/>
  <c r="G35" i="2"/>
  <c r="I35" i="2" s="1"/>
  <c r="H34" i="2"/>
  <c r="F34" i="2"/>
  <c r="E34" i="2"/>
  <c r="I33" i="2"/>
  <c r="G33" i="2"/>
  <c r="I32" i="2"/>
  <c r="G32" i="2"/>
  <c r="I31" i="2"/>
  <c r="G31" i="2"/>
  <c r="I30" i="2"/>
  <c r="G30" i="2"/>
  <c r="I29" i="2"/>
  <c r="G29" i="2"/>
  <c r="I28" i="2"/>
  <c r="G28" i="2"/>
  <c r="H27" i="2"/>
  <c r="G27" i="2"/>
  <c r="I27" i="2" s="1"/>
  <c r="F27" i="2"/>
  <c r="E27" i="2"/>
  <c r="G26" i="2"/>
  <c r="I26" i="2" s="1"/>
  <c r="I25" i="2"/>
  <c r="G25" i="2"/>
  <c r="G24" i="2"/>
  <c r="I24" i="2" s="1"/>
  <c r="I23" i="2"/>
  <c r="H23" i="2"/>
  <c r="F23" i="2"/>
  <c r="E23" i="2"/>
  <c r="G23" i="2" s="1"/>
  <c r="I22" i="2"/>
  <c r="G22" i="2"/>
  <c r="H21" i="2"/>
  <c r="G21" i="2"/>
  <c r="I21" i="2" s="1"/>
  <c r="F21" i="2"/>
  <c r="E21" i="2"/>
  <c r="G20" i="2"/>
  <c r="I20" i="2" s="1"/>
  <c r="G19" i="2"/>
  <c r="I19" i="2" s="1"/>
  <c r="H18" i="2"/>
  <c r="F18" i="2"/>
  <c r="E18" i="2"/>
  <c r="I17" i="2"/>
  <c r="G17" i="2"/>
  <c r="I16" i="2"/>
  <c r="G16" i="2"/>
  <c r="I15" i="2"/>
  <c r="G15" i="2"/>
  <c r="I14" i="2"/>
  <c r="G14" i="2"/>
  <c r="I13" i="2"/>
  <c r="G13" i="2"/>
  <c r="H12" i="2"/>
  <c r="H7" i="2" s="1"/>
  <c r="F12" i="2"/>
  <c r="E12" i="2"/>
  <c r="E7" i="2" s="1"/>
  <c r="I11" i="2"/>
  <c r="G11" i="2"/>
  <c r="G10" i="2"/>
  <c r="I10" i="2" s="1"/>
  <c r="I9" i="2"/>
  <c r="G9" i="2"/>
  <c r="H8" i="2"/>
  <c r="F8" i="2"/>
  <c r="F7" i="2" s="1"/>
  <c r="F61" i="2" s="1"/>
  <c r="F106" i="2" s="1"/>
  <c r="E8" i="2"/>
  <c r="K134" i="1"/>
  <c r="I134" i="1"/>
  <c r="J131" i="1"/>
  <c r="G131" i="1"/>
  <c r="F131" i="1"/>
  <c r="I130" i="1"/>
  <c r="K130" i="1" s="1"/>
  <c r="K129" i="1"/>
  <c r="I129" i="1"/>
  <c r="I128" i="1"/>
  <c r="K128" i="1" s="1"/>
  <c r="J127" i="1"/>
  <c r="H127" i="1"/>
  <c r="H131" i="1" s="1"/>
  <c r="G127" i="1"/>
  <c r="F127" i="1"/>
  <c r="E127" i="1"/>
  <c r="I127" i="1" s="1"/>
  <c r="K127" i="1" s="1"/>
  <c r="J126" i="1"/>
  <c r="J132" i="1" s="1"/>
  <c r="G126" i="1"/>
  <c r="G132" i="1" s="1"/>
  <c r="F126" i="1"/>
  <c r="F132" i="1" s="1"/>
  <c r="I125" i="1"/>
  <c r="K125" i="1" s="1"/>
  <c r="J124" i="1"/>
  <c r="H124" i="1"/>
  <c r="G124" i="1"/>
  <c r="F124" i="1"/>
  <c r="E124" i="1"/>
  <c r="I124" i="1" s="1"/>
  <c r="K124" i="1" s="1"/>
  <c r="K123" i="1"/>
  <c r="I123" i="1"/>
  <c r="I122" i="1"/>
  <c r="K122" i="1" s="1"/>
  <c r="K121" i="1"/>
  <c r="I121" i="1"/>
  <c r="I120" i="1"/>
  <c r="K120" i="1" s="1"/>
  <c r="K119" i="1"/>
  <c r="I119" i="1"/>
  <c r="J118" i="1"/>
  <c r="H118" i="1"/>
  <c r="H126" i="1" s="1"/>
  <c r="H132" i="1" s="1"/>
  <c r="G118" i="1"/>
  <c r="F118" i="1"/>
  <c r="E118" i="1"/>
  <c r="I118" i="1" s="1"/>
  <c r="K118" i="1" s="1"/>
  <c r="K117" i="1"/>
  <c r="I117" i="1"/>
  <c r="H115" i="1"/>
  <c r="E115" i="1"/>
  <c r="K114" i="1"/>
  <c r="I114" i="1"/>
  <c r="J113" i="1"/>
  <c r="J115" i="1" s="1"/>
  <c r="J116" i="1" s="1"/>
  <c r="H113" i="1"/>
  <c r="G113" i="1"/>
  <c r="G115" i="1" s="1"/>
  <c r="F113" i="1"/>
  <c r="F115" i="1" s="1"/>
  <c r="F116" i="1" s="1"/>
  <c r="E113" i="1"/>
  <c r="I113" i="1" s="1"/>
  <c r="K113" i="1" s="1"/>
  <c r="I112" i="1"/>
  <c r="K112" i="1" s="1"/>
  <c r="J111" i="1"/>
  <c r="G111" i="1"/>
  <c r="F111" i="1"/>
  <c r="I110" i="1"/>
  <c r="K110" i="1" s="1"/>
  <c r="K109" i="1"/>
  <c r="I109" i="1"/>
  <c r="I108" i="1"/>
  <c r="K108" i="1" s="1"/>
  <c r="J107" i="1"/>
  <c r="H107" i="1"/>
  <c r="H111" i="1" s="1"/>
  <c r="H116" i="1" s="1"/>
  <c r="G107" i="1"/>
  <c r="F107" i="1"/>
  <c r="E107" i="1"/>
  <c r="I107" i="1" s="1"/>
  <c r="K107" i="1" s="1"/>
  <c r="E105" i="1"/>
  <c r="I104" i="1"/>
  <c r="K104" i="1" s="1"/>
  <c r="K103" i="1"/>
  <c r="I103" i="1"/>
  <c r="I102" i="1"/>
  <c r="K102" i="1" s="1"/>
  <c r="K101" i="1"/>
  <c r="I101" i="1"/>
  <c r="I100" i="1"/>
  <c r="K100" i="1" s="1"/>
  <c r="K99" i="1"/>
  <c r="I99" i="1"/>
  <c r="I98" i="1"/>
  <c r="K98" i="1" s="1"/>
  <c r="K97" i="1"/>
  <c r="I97" i="1"/>
  <c r="I96" i="1"/>
  <c r="K96" i="1" s="1"/>
  <c r="K95" i="1"/>
  <c r="I95" i="1"/>
  <c r="I94" i="1"/>
  <c r="K94" i="1" s="1"/>
  <c r="K93" i="1"/>
  <c r="I93" i="1"/>
  <c r="I92" i="1"/>
  <c r="K92" i="1" s="1"/>
  <c r="K91" i="1"/>
  <c r="I91" i="1"/>
  <c r="I90" i="1"/>
  <c r="K90" i="1" s="1"/>
  <c r="K89" i="1"/>
  <c r="I89" i="1"/>
  <c r="I88" i="1"/>
  <c r="K88" i="1" s="1"/>
  <c r="K87" i="1"/>
  <c r="I87" i="1"/>
  <c r="I86" i="1"/>
  <c r="K86" i="1" s="1"/>
  <c r="J85" i="1"/>
  <c r="H85" i="1"/>
  <c r="G85" i="1"/>
  <c r="F85" i="1"/>
  <c r="E85" i="1"/>
  <c r="I85" i="1" s="1"/>
  <c r="K85" i="1" s="1"/>
  <c r="I84" i="1"/>
  <c r="K84" i="1" s="1"/>
  <c r="K83" i="1"/>
  <c r="I83" i="1"/>
  <c r="I82" i="1"/>
  <c r="K82" i="1" s="1"/>
  <c r="K81" i="1"/>
  <c r="I81" i="1"/>
  <c r="I80" i="1"/>
  <c r="K80" i="1" s="1"/>
  <c r="K79" i="1"/>
  <c r="I79" i="1"/>
  <c r="I78" i="1"/>
  <c r="K78" i="1" s="1"/>
  <c r="K77" i="1"/>
  <c r="I77" i="1"/>
  <c r="I76" i="1"/>
  <c r="K76" i="1" s="1"/>
  <c r="K75" i="1"/>
  <c r="I75" i="1"/>
  <c r="I74" i="1"/>
  <c r="K74" i="1" s="1"/>
  <c r="K73" i="1"/>
  <c r="I73" i="1"/>
  <c r="I72" i="1"/>
  <c r="K72" i="1" s="1"/>
  <c r="K71" i="1"/>
  <c r="I71" i="1"/>
  <c r="I70" i="1"/>
  <c r="K70" i="1" s="1"/>
  <c r="J69" i="1"/>
  <c r="H69" i="1"/>
  <c r="G69" i="1"/>
  <c r="F69" i="1"/>
  <c r="E69" i="1"/>
  <c r="I69" i="1" s="1"/>
  <c r="K69" i="1" s="1"/>
  <c r="K68" i="1"/>
  <c r="I68" i="1"/>
  <c r="I67" i="1"/>
  <c r="K67" i="1" s="1"/>
  <c r="K66" i="1"/>
  <c r="I66" i="1"/>
  <c r="I65" i="1"/>
  <c r="K65" i="1" s="1"/>
  <c r="K64" i="1"/>
  <c r="I64" i="1"/>
  <c r="I63" i="1"/>
  <c r="K63" i="1" s="1"/>
  <c r="J62" i="1"/>
  <c r="J105" i="1" s="1"/>
  <c r="H62" i="1"/>
  <c r="H105" i="1" s="1"/>
  <c r="G62" i="1"/>
  <c r="G105" i="1" s="1"/>
  <c r="F62" i="1"/>
  <c r="F105" i="1" s="1"/>
  <c r="E62" i="1"/>
  <c r="I62" i="1" s="1"/>
  <c r="K62" i="1" s="1"/>
  <c r="I60" i="1"/>
  <c r="K60" i="1" s="1"/>
  <c r="K59" i="1"/>
  <c r="I59" i="1"/>
  <c r="I58" i="1"/>
  <c r="K58" i="1" s="1"/>
  <c r="J57" i="1"/>
  <c r="H57" i="1"/>
  <c r="G57" i="1"/>
  <c r="F57" i="1"/>
  <c r="E57" i="1"/>
  <c r="I57" i="1" s="1"/>
  <c r="K57" i="1" s="1"/>
  <c r="I56" i="1"/>
  <c r="K56" i="1" s="1"/>
  <c r="K55" i="1"/>
  <c r="I55" i="1"/>
  <c r="I54" i="1"/>
  <c r="K54" i="1" s="1"/>
  <c r="K53" i="1"/>
  <c r="I53" i="1"/>
  <c r="I52" i="1"/>
  <c r="K52" i="1" s="1"/>
  <c r="J51" i="1"/>
  <c r="H51" i="1"/>
  <c r="H50" i="1" s="1"/>
  <c r="G51" i="1"/>
  <c r="F51" i="1"/>
  <c r="E51" i="1"/>
  <c r="I51" i="1" s="1"/>
  <c r="K51" i="1" s="1"/>
  <c r="J50" i="1"/>
  <c r="G50" i="1"/>
  <c r="F50" i="1"/>
  <c r="I49" i="1"/>
  <c r="K49" i="1" s="1"/>
  <c r="J48" i="1"/>
  <c r="H48" i="1"/>
  <c r="G48" i="1"/>
  <c r="F48" i="1"/>
  <c r="E48" i="1"/>
  <c r="I48" i="1" s="1"/>
  <c r="K48" i="1" s="1"/>
  <c r="K47" i="1"/>
  <c r="I47" i="1"/>
  <c r="I46" i="1"/>
  <c r="K46" i="1" s="1"/>
  <c r="K45" i="1"/>
  <c r="I45" i="1"/>
  <c r="J44" i="1"/>
  <c r="J43" i="1" s="1"/>
  <c r="H44" i="1"/>
  <c r="G44" i="1"/>
  <c r="F44" i="1"/>
  <c r="F43" i="1" s="1"/>
  <c r="E44" i="1"/>
  <c r="E43" i="1" s="1"/>
  <c r="I43" i="1" s="1"/>
  <c r="K43" i="1" s="1"/>
  <c r="H43" i="1"/>
  <c r="G43" i="1"/>
  <c r="K42" i="1"/>
  <c r="I42" i="1"/>
  <c r="I41" i="1"/>
  <c r="K41" i="1" s="1"/>
  <c r="J40" i="1"/>
  <c r="H40" i="1"/>
  <c r="G40" i="1"/>
  <c r="F40" i="1"/>
  <c r="E40" i="1"/>
  <c r="I40" i="1" s="1"/>
  <c r="K40" i="1" s="1"/>
  <c r="I39" i="1"/>
  <c r="K39" i="1" s="1"/>
  <c r="J38" i="1"/>
  <c r="H38" i="1"/>
  <c r="H37" i="1" s="1"/>
  <c r="G38" i="1"/>
  <c r="F38" i="1"/>
  <c r="E38" i="1"/>
  <c r="I38" i="1" s="1"/>
  <c r="K38" i="1" s="1"/>
  <c r="J37" i="1"/>
  <c r="G37" i="1"/>
  <c r="F37" i="1"/>
  <c r="I36" i="1"/>
  <c r="K36" i="1" s="1"/>
  <c r="K35" i="1"/>
  <c r="I35" i="1"/>
  <c r="J34" i="1"/>
  <c r="H34" i="1"/>
  <c r="G34" i="1"/>
  <c r="F34" i="1"/>
  <c r="E34" i="1"/>
  <c r="I34" i="1" s="1"/>
  <c r="K34" i="1" s="1"/>
  <c r="I33" i="1"/>
  <c r="K33" i="1" s="1"/>
  <c r="K32" i="1"/>
  <c r="I32" i="1"/>
  <c r="I31" i="1"/>
  <c r="K31" i="1" s="1"/>
  <c r="K30" i="1"/>
  <c r="I30" i="1"/>
  <c r="I29" i="1"/>
  <c r="K29" i="1" s="1"/>
  <c r="K28" i="1"/>
  <c r="I28" i="1"/>
  <c r="J27" i="1"/>
  <c r="H27" i="1"/>
  <c r="G27" i="1"/>
  <c r="F27" i="1"/>
  <c r="E27" i="1"/>
  <c r="I27" i="1" s="1"/>
  <c r="K27" i="1" s="1"/>
  <c r="K26" i="1"/>
  <c r="I26" i="1"/>
  <c r="I25" i="1"/>
  <c r="K25" i="1" s="1"/>
  <c r="K24" i="1"/>
  <c r="I24" i="1"/>
  <c r="J23" i="1"/>
  <c r="H23" i="1"/>
  <c r="G23" i="1"/>
  <c r="F23" i="1"/>
  <c r="E23" i="1"/>
  <c r="I23" i="1" s="1"/>
  <c r="K23" i="1" s="1"/>
  <c r="I22" i="1"/>
  <c r="K22" i="1" s="1"/>
  <c r="J21" i="1"/>
  <c r="H21" i="1"/>
  <c r="G21" i="1"/>
  <c r="F21" i="1"/>
  <c r="E21" i="1"/>
  <c r="I21" i="1" s="1"/>
  <c r="K21" i="1" s="1"/>
  <c r="I20" i="1"/>
  <c r="K20" i="1" s="1"/>
  <c r="K19" i="1"/>
  <c r="I19" i="1"/>
  <c r="J18" i="1"/>
  <c r="J7" i="1" s="1"/>
  <c r="J61" i="1" s="1"/>
  <c r="J106" i="1" s="1"/>
  <c r="J133" i="1" s="1"/>
  <c r="J135" i="1" s="1"/>
  <c r="H18" i="1"/>
  <c r="G18" i="1"/>
  <c r="F18" i="1"/>
  <c r="F7" i="1" s="1"/>
  <c r="F61" i="1" s="1"/>
  <c r="F106" i="1" s="1"/>
  <c r="F133" i="1" s="1"/>
  <c r="F135" i="1" s="1"/>
  <c r="E18" i="1"/>
  <c r="I18" i="1" s="1"/>
  <c r="K18" i="1" s="1"/>
  <c r="I17" i="1"/>
  <c r="K17" i="1" s="1"/>
  <c r="K16" i="1"/>
  <c r="I16" i="1"/>
  <c r="I15" i="1"/>
  <c r="K15" i="1" s="1"/>
  <c r="K14" i="1"/>
  <c r="I14" i="1"/>
  <c r="I13" i="1"/>
  <c r="K13" i="1" s="1"/>
  <c r="J12" i="1"/>
  <c r="H12" i="1"/>
  <c r="G12" i="1"/>
  <c r="F12" i="1"/>
  <c r="E12" i="1"/>
  <c r="I12" i="1" s="1"/>
  <c r="K12" i="1" s="1"/>
  <c r="I11" i="1"/>
  <c r="K11" i="1" s="1"/>
  <c r="K10" i="1"/>
  <c r="I10" i="1"/>
  <c r="I9" i="1"/>
  <c r="K9" i="1" s="1"/>
  <c r="J8" i="1"/>
  <c r="H8" i="1"/>
  <c r="H7" i="1" s="1"/>
  <c r="G8" i="1"/>
  <c r="F8" i="1"/>
  <c r="E8" i="1"/>
  <c r="I8" i="1" s="1"/>
  <c r="K8" i="1" s="1"/>
  <c r="G7" i="1"/>
  <c r="G61" i="1" s="1"/>
  <c r="G106" i="1" l="1"/>
  <c r="G133" i="1" s="1"/>
  <c r="G135" i="1" s="1"/>
  <c r="H61" i="1"/>
  <c r="H106" i="1" s="1"/>
  <c r="H133" i="1" s="1"/>
  <c r="H135" i="1" s="1"/>
  <c r="G116" i="1"/>
  <c r="H61" i="2"/>
  <c r="F106" i="3"/>
  <c r="I105" i="1"/>
  <c r="K105" i="1" s="1"/>
  <c r="E132" i="3"/>
  <c r="H126" i="3"/>
  <c r="J126" i="3" s="1"/>
  <c r="J132" i="3" s="1"/>
  <c r="I115" i="1"/>
  <c r="K115" i="1" s="1"/>
  <c r="G7" i="2"/>
  <c r="I7" i="2" s="1"/>
  <c r="I50" i="2"/>
  <c r="F133" i="2"/>
  <c r="F135" i="2" s="1"/>
  <c r="E7" i="1"/>
  <c r="E37" i="1"/>
  <c r="I37" i="1" s="1"/>
  <c r="K37" i="1" s="1"/>
  <c r="E50" i="1"/>
  <c r="I50" i="1" s="1"/>
  <c r="K50" i="1" s="1"/>
  <c r="E111" i="1"/>
  <c r="E126" i="1"/>
  <c r="E131" i="1"/>
  <c r="I131" i="1" s="1"/>
  <c r="K131" i="1" s="1"/>
  <c r="G12" i="2"/>
  <c r="I12" i="2" s="1"/>
  <c r="G34" i="2"/>
  <c r="I34" i="2" s="1"/>
  <c r="G51" i="2"/>
  <c r="I51" i="2" s="1"/>
  <c r="H23" i="3"/>
  <c r="J23" i="3" s="1"/>
  <c r="E43" i="3"/>
  <c r="H43" i="3" s="1"/>
  <c r="J43" i="3" s="1"/>
  <c r="I43" i="3"/>
  <c r="H51" i="3"/>
  <c r="J51" i="3" s="1"/>
  <c r="H57" i="3"/>
  <c r="J57" i="3" s="1"/>
  <c r="H105" i="3"/>
  <c r="J105" i="3" s="1"/>
  <c r="G18" i="2"/>
  <c r="I18" i="2" s="1"/>
  <c r="I38" i="2"/>
  <c r="G111" i="2"/>
  <c r="I111" i="2" s="1"/>
  <c r="I116" i="2" s="1"/>
  <c r="E116" i="2"/>
  <c r="G116" i="2" s="1"/>
  <c r="I124" i="2"/>
  <c r="E132" i="2"/>
  <c r="G132" i="2" s="1"/>
  <c r="G126" i="2"/>
  <c r="I126" i="2" s="1"/>
  <c r="G131" i="2"/>
  <c r="I131" i="2" s="1"/>
  <c r="H27" i="3"/>
  <c r="J27" i="3" s="1"/>
  <c r="H38" i="3"/>
  <c r="J38" i="3" s="1"/>
  <c r="H85" i="3"/>
  <c r="J85" i="3" s="1"/>
  <c r="H107" i="3"/>
  <c r="J107" i="3" s="1"/>
  <c r="F111" i="3"/>
  <c r="H111" i="3" s="1"/>
  <c r="J111" i="3" s="1"/>
  <c r="J116" i="3" s="1"/>
  <c r="G7" i="4"/>
  <c r="F18" i="4"/>
  <c r="H18" i="4" s="1"/>
  <c r="E7" i="4"/>
  <c r="H23" i="4"/>
  <c r="H105" i="4"/>
  <c r="I44" i="1"/>
  <c r="K44" i="1" s="1"/>
  <c r="G113" i="2"/>
  <c r="I113" i="2" s="1"/>
  <c r="E115" i="2"/>
  <c r="G115" i="2" s="1"/>
  <c r="I115" i="2" s="1"/>
  <c r="H131" i="3"/>
  <c r="J131" i="3" s="1"/>
  <c r="H38" i="4"/>
  <c r="G37" i="4"/>
  <c r="H37" i="4" s="1"/>
  <c r="G8" i="2"/>
  <c r="I8" i="2" s="1"/>
  <c r="E37" i="2"/>
  <c r="G37" i="2" s="1"/>
  <c r="I37" i="2" s="1"/>
  <c r="G44" i="2"/>
  <c r="I44" i="2" s="1"/>
  <c r="H105" i="2"/>
  <c r="I105" i="2" s="1"/>
  <c r="G118" i="2"/>
  <c r="I118" i="2" s="1"/>
  <c r="E7" i="3"/>
  <c r="I7" i="3"/>
  <c r="I61" i="3" s="1"/>
  <c r="I106" i="3" s="1"/>
  <c r="I133" i="3" s="1"/>
  <c r="I135" i="3" s="1"/>
  <c r="F115" i="3"/>
  <c r="H115" i="3" s="1"/>
  <c r="J115" i="3" s="1"/>
  <c r="F131" i="3"/>
  <c r="F132" i="3" s="1"/>
  <c r="H127" i="4"/>
  <c r="H38" i="5"/>
  <c r="E37" i="5"/>
  <c r="F40" i="5"/>
  <c r="H40" i="5" s="1"/>
  <c r="G105" i="5"/>
  <c r="F107" i="5"/>
  <c r="H107" i="5" s="1"/>
  <c r="E111" i="5"/>
  <c r="G126" i="5"/>
  <c r="G132" i="5" s="1"/>
  <c r="E105" i="5"/>
  <c r="F105" i="5" s="1"/>
  <c r="H105" i="5" s="1"/>
  <c r="F126" i="5"/>
  <c r="H126" i="5" s="1"/>
  <c r="E132" i="5"/>
  <c r="F132" i="5" s="1"/>
  <c r="G18" i="6"/>
  <c r="I18" i="6" s="1"/>
  <c r="E7" i="6"/>
  <c r="E43" i="4"/>
  <c r="F43" i="4" s="1"/>
  <c r="H43" i="4" s="1"/>
  <c r="F62" i="4"/>
  <c r="H62" i="4" s="1"/>
  <c r="H107" i="4"/>
  <c r="F111" i="4"/>
  <c r="H111" i="4" s="1"/>
  <c r="H116" i="4" s="1"/>
  <c r="H118" i="4"/>
  <c r="G132" i="6"/>
  <c r="F127" i="5"/>
  <c r="H127" i="5" s="1"/>
  <c r="E131" i="5"/>
  <c r="F131" i="5" s="1"/>
  <c r="H131" i="5" s="1"/>
  <c r="H61" i="6"/>
  <c r="H106" i="6" s="1"/>
  <c r="H133" i="6" s="1"/>
  <c r="H135" i="6" s="1"/>
  <c r="G40" i="6"/>
  <c r="I40" i="6" s="1"/>
  <c r="E37" i="6"/>
  <c r="G37" i="6" s="1"/>
  <c r="I37" i="6" s="1"/>
  <c r="E105" i="6"/>
  <c r="G105" i="6" s="1"/>
  <c r="I105" i="6" s="1"/>
  <c r="G62" i="6"/>
  <c r="I62" i="6" s="1"/>
  <c r="E126" i="4"/>
  <c r="G61" i="5"/>
  <c r="G106" i="5" s="1"/>
  <c r="G133" i="5" s="1"/>
  <c r="G135" i="5" s="1"/>
  <c r="F113" i="5"/>
  <c r="H113" i="5" s="1"/>
  <c r="E115" i="5"/>
  <c r="F115" i="5" s="1"/>
  <c r="H115" i="5" s="1"/>
  <c r="F7" i="6"/>
  <c r="F61" i="6" s="1"/>
  <c r="F106" i="6" s="1"/>
  <c r="F133" i="6" s="1"/>
  <c r="F135" i="6" s="1"/>
  <c r="G34" i="6"/>
  <c r="I34" i="6" s="1"/>
  <c r="I51" i="6"/>
  <c r="E115" i="6"/>
  <c r="G126" i="6"/>
  <c r="I126" i="6" s="1"/>
  <c r="I132" i="6" s="1"/>
  <c r="G118" i="6"/>
  <c r="I118" i="6" s="1"/>
  <c r="G7" i="6" l="1"/>
  <c r="I7" i="6" s="1"/>
  <c r="E61" i="6"/>
  <c r="H7" i="3"/>
  <c r="J7" i="3" s="1"/>
  <c r="E61" i="3"/>
  <c r="G61" i="4"/>
  <c r="G106" i="4" s="1"/>
  <c r="G133" i="4" s="1"/>
  <c r="G135" i="4" s="1"/>
  <c r="I132" i="2"/>
  <c r="E132" i="1"/>
  <c r="I132" i="1" s="1"/>
  <c r="I126" i="1"/>
  <c r="K126" i="1" s="1"/>
  <c r="K132" i="1" s="1"/>
  <c r="E61" i="1"/>
  <c r="I7" i="1"/>
  <c r="K7" i="1" s="1"/>
  <c r="E61" i="2"/>
  <c r="H132" i="3"/>
  <c r="H106" i="2"/>
  <c r="H133" i="2" s="1"/>
  <c r="H135" i="2" s="1"/>
  <c r="E132" i="4"/>
  <c r="F132" i="4" s="1"/>
  <c r="F126" i="4"/>
  <c r="H126" i="4" s="1"/>
  <c r="H132" i="4" s="1"/>
  <c r="E116" i="1"/>
  <c r="I116" i="1" s="1"/>
  <c r="I111" i="1"/>
  <c r="K111" i="1" s="1"/>
  <c r="K116" i="1" s="1"/>
  <c r="G115" i="6"/>
  <c r="I115" i="6" s="1"/>
  <c r="I116" i="6" s="1"/>
  <c r="E116" i="6"/>
  <c r="G116" i="6" s="1"/>
  <c r="E116" i="5"/>
  <c r="F116" i="5" s="1"/>
  <c r="F111" i="5"/>
  <c r="H111" i="5" s="1"/>
  <c r="H116" i="5" s="1"/>
  <c r="F37" i="5"/>
  <c r="H37" i="5" s="1"/>
  <c r="E61" i="5"/>
  <c r="F7" i="4"/>
  <c r="H7" i="4" s="1"/>
  <c r="E61" i="4"/>
  <c r="F116" i="3"/>
  <c r="H116" i="3" s="1"/>
  <c r="H132" i="5"/>
  <c r="F133" i="3" l="1"/>
  <c r="F135" i="3" s="1"/>
  <c r="H61" i="3"/>
  <c r="J61" i="3" s="1"/>
  <c r="J106" i="3" s="1"/>
  <c r="J133" i="3" s="1"/>
  <c r="J135" i="3" s="1"/>
  <c r="E106" i="3"/>
  <c r="E106" i="5"/>
  <c r="F61" i="5"/>
  <c r="H61" i="5" s="1"/>
  <c r="H106" i="5" s="1"/>
  <c r="H133" i="5" s="1"/>
  <c r="H135" i="5" s="1"/>
  <c r="G61" i="2"/>
  <c r="I61" i="2" s="1"/>
  <c r="I106" i="2" s="1"/>
  <c r="I133" i="2" s="1"/>
  <c r="I135" i="2" s="1"/>
  <c r="E106" i="2"/>
  <c r="G61" i="6"/>
  <c r="I61" i="6" s="1"/>
  <c r="I106" i="6" s="1"/>
  <c r="I133" i="6" s="1"/>
  <c r="I135" i="6" s="1"/>
  <c r="E106" i="6"/>
  <c r="E106" i="4"/>
  <c r="F61" i="4"/>
  <c r="H61" i="4" s="1"/>
  <c r="H106" i="4" s="1"/>
  <c r="H133" i="4" s="1"/>
  <c r="H135" i="4" s="1"/>
  <c r="I61" i="1"/>
  <c r="K61" i="1" s="1"/>
  <c r="K106" i="1" s="1"/>
  <c r="K133" i="1" s="1"/>
  <c r="K135" i="1" s="1"/>
  <c r="E106" i="1"/>
  <c r="F106" i="5" l="1"/>
  <c r="E133" i="5"/>
  <c r="E133" i="2"/>
  <c r="G106" i="2"/>
  <c r="E133" i="3"/>
  <c r="H106" i="3"/>
  <c r="F106" i="4"/>
  <c r="E133" i="4"/>
  <c r="E133" i="1"/>
  <c r="I106" i="1"/>
  <c r="E133" i="6"/>
  <c r="G106" i="6"/>
  <c r="E135" i="4" l="1"/>
  <c r="F135" i="4" s="1"/>
  <c r="F133" i="4"/>
  <c r="E135" i="6"/>
  <c r="G135" i="6" s="1"/>
  <c r="G133" i="6"/>
  <c r="E135" i="2"/>
  <c r="G135" i="2" s="1"/>
  <c r="G133" i="2"/>
  <c r="E135" i="5"/>
  <c r="F135" i="5" s="1"/>
  <c r="F133" i="5"/>
  <c r="E135" i="1"/>
  <c r="I135" i="1" s="1"/>
  <c r="I133" i="1"/>
  <c r="H133" i="3"/>
  <c r="E135" i="3"/>
  <c r="H135" i="3" s="1"/>
</calcChain>
</file>

<file path=xl/sharedStrings.xml><?xml version="1.0" encoding="utf-8"?>
<sst xmlns="http://schemas.openxmlformats.org/spreadsheetml/2006/main" count="895" uniqueCount="155">
  <si>
    <t>別紙３（⑩）</t>
    <rPh sb="0" eb="2">
      <t>ベッシ</t>
    </rPh>
    <phoneticPr fontId="3"/>
  </si>
  <si>
    <t>ユーアイホーム  資金収支明細書</t>
    <phoneticPr fontId="3"/>
  </si>
  <si>
    <t>（自）令和3年4月1日  （至）令和4年3月31日</t>
    <phoneticPr fontId="3"/>
  </si>
  <si>
    <t>（単位：円）</t>
    <phoneticPr fontId="3"/>
  </si>
  <si>
    <t>勘定科目</t>
    <rPh sb="0" eb="2">
      <t>カンジョウ</t>
    </rPh>
    <rPh sb="2" eb="4">
      <t>カモク</t>
    </rPh>
    <phoneticPr fontId="3"/>
  </si>
  <si>
    <t>サービス区分</t>
  </si>
  <si>
    <t>合計</t>
    <rPh sb="0" eb="2">
      <t>ゴウケイ</t>
    </rPh>
    <phoneticPr fontId="1"/>
  </si>
  <si>
    <t>内部取引
消去</t>
    <rPh sb="0" eb="2">
      <t>ナイブ</t>
    </rPh>
    <rPh sb="2" eb="4">
      <t>トリヒキ</t>
    </rPh>
    <rPh sb="5" eb="7">
      <t>ショウキョ</t>
    </rPh>
    <phoneticPr fontId="1"/>
  </si>
  <si>
    <t>拠点区分合計</t>
    <rPh sb="0" eb="2">
      <t>キョテン</t>
    </rPh>
    <rPh sb="2" eb="4">
      <t>クブン</t>
    </rPh>
    <rPh sb="4" eb="6">
      <t>ゴウケイ</t>
    </rPh>
    <phoneticPr fontId="1"/>
  </si>
  <si>
    <t>特別養護老人ホーム（介護福祉サービス）_ユーアイホーム</t>
    <phoneticPr fontId="8"/>
  </si>
  <si>
    <t>老人デイサービス事業（認知症対応型）_おひさまデイサービスセンター</t>
  </si>
  <si>
    <t>老人短期入所事業（短期入所生活介護）_ユーアイホームショートステイ</t>
  </si>
  <si>
    <t>（公益）居宅介護支援事業_ユーアイホーム居宅介護支援事業所</t>
  </si>
  <si>
    <t>事業活動による収支</t>
  </si>
  <si>
    <t>収入</t>
  </si>
  <si>
    <t>介護保険事業収入</t>
  </si>
  <si>
    <t>　施設介護料収入</t>
  </si>
  <si>
    <t>　　介護報酬収入</t>
  </si>
  <si>
    <t>　　利用者負担金収入（公費）</t>
  </si>
  <si>
    <t>　　利用者負担金収入（一般）</t>
  </si>
  <si>
    <t>　居宅介護料収入</t>
  </si>
  <si>
    <t>　　介護予防報酬収入</t>
  </si>
  <si>
    <t>　　介護負担金収入（公費）</t>
  </si>
  <si>
    <t>　　介護負担金収入（一般）</t>
  </si>
  <si>
    <t>　　介護予防負担金収入（一般）</t>
  </si>
  <si>
    <t>　地域密着型介護料収入</t>
  </si>
  <si>
    <t>　居宅介護支援介護料収入</t>
  </si>
  <si>
    <t>　　介護予防支援介護料収入</t>
  </si>
  <si>
    <t>　介護予防・日常生活支援総合事業収入</t>
  </si>
  <si>
    <t>　　事業費収入</t>
  </si>
  <si>
    <t>　　事業負担金収入（公費）</t>
  </si>
  <si>
    <t>　　事業負担金収入（一般）</t>
  </si>
  <si>
    <t>　利用者等利用料収入</t>
  </si>
  <si>
    <t>　　居宅介護サービス利用料収入</t>
  </si>
  <si>
    <t>　　食費収入（公費）</t>
  </si>
  <si>
    <t>　　食費収入（一般）</t>
  </si>
  <si>
    <t>　　食費収入（特定）</t>
  </si>
  <si>
    <t>　　居住費収入（一般）</t>
  </si>
  <si>
    <t>　　居住費収入（特定）</t>
  </si>
  <si>
    <t>　その他の事業収入</t>
  </si>
  <si>
    <t>　　受託事業収入（公費）</t>
  </si>
  <si>
    <t>　（保険等査定減）</t>
  </si>
  <si>
    <t>老人福祉事業収入</t>
  </si>
  <si>
    <t>　運営事業収入</t>
  </si>
  <si>
    <t>　　管理費収入</t>
  </si>
  <si>
    <t>　　利用者負担金収入</t>
  </si>
  <si>
    <t>　　利用者等利用料収入</t>
  </si>
  <si>
    <t>障害福祉サービス等事業収入</t>
  </si>
  <si>
    <t>　自立支援給付費収入</t>
  </si>
  <si>
    <t>　　介護給付費収入</t>
  </si>
  <si>
    <t>　　計画相談支援給付費収入</t>
  </si>
  <si>
    <t>　利用者負担金収入</t>
  </si>
  <si>
    <t>　補足給付費収入</t>
  </si>
  <si>
    <t>　　特定入所障害児食費等給付費収入</t>
  </si>
  <si>
    <t>その他の事業収入</t>
  </si>
  <si>
    <t>　　補助金事業収入</t>
  </si>
  <si>
    <t>　　受託事業収入</t>
  </si>
  <si>
    <t>借入金利息補助金収入</t>
  </si>
  <si>
    <t>経常経費寄附金収入</t>
  </si>
  <si>
    <t>受取利息配当金収入</t>
  </si>
  <si>
    <t>その他の収入</t>
  </si>
  <si>
    <t>　受入研修費収入</t>
  </si>
  <si>
    <t>　利用者等外給食費収入</t>
  </si>
  <si>
    <t>　雑収入</t>
  </si>
  <si>
    <t>事業活動収入計（１）</t>
  </si>
  <si>
    <t>支出</t>
  </si>
  <si>
    <t>人件費支出</t>
  </si>
  <si>
    <t>　職員給料支出</t>
  </si>
  <si>
    <t>　職員賞与支出</t>
  </si>
  <si>
    <t>　非常勤職員給与支出</t>
  </si>
  <si>
    <t>　派遣職員費支出</t>
  </si>
  <si>
    <t>　退職給付支出</t>
  </si>
  <si>
    <t>　法定福利費支出</t>
  </si>
  <si>
    <t>事業費支出</t>
  </si>
  <si>
    <t>　給食費支出</t>
  </si>
  <si>
    <t>　介護用品費支出</t>
  </si>
  <si>
    <t>　医薬品費支出</t>
  </si>
  <si>
    <t>　保健衛生費支出</t>
  </si>
  <si>
    <t>　医療費支出</t>
  </si>
  <si>
    <t>　被服費支出</t>
  </si>
  <si>
    <t>　教養娯楽費支出</t>
  </si>
  <si>
    <t>　日用品費支出</t>
  </si>
  <si>
    <t>　水道光熱費支出</t>
  </si>
  <si>
    <t>　燃料費支出</t>
  </si>
  <si>
    <t>　消耗器具備品費支出</t>
  </si>
  <si>
    <t>　車輌費支出</t>
  </si>
  <si>
    <t>　管理費返還支出</t>
  </si>
  <si>
    <t>　その他の事業費支出</t>
  </si>
  <si>
    <t>　雑支出</t>
  </si>
  <si>
    <t>事務費支出</t>
  </si>
  <si>
    <t>　福利厚生費支出</t>
  </si>
  <si>
    <t>　職員被服費支出</t>
  </si>
  <si>
    <t>　旅費交通費支出</t>
  </si>
  <si>
    <t>　研修研究費支出</t>
  </si>
  <si>
    <t>　事務消耗品費支出</t>
  </si>
  <si>
    <t>　印刷製本費支出</t>
  </si>
  <si>
    <t>　修繕費支出</t>
  </si>
  <si>
    <t>　通信運搬費支出</t>
  </si>
  <si>
    <t>　会議費支出</t>
  </si>
  <si>
    <t>　広報費支出</t>
  </si>
  <si>
    <t>　業務委託費支出</t>
  </si>
  <si>
    <t>　手数料支出</t>
  </si>
  <si>
    <t>　保険料支出</t>
  </si>
  <si>
    <t>　賃借料支出</t>
  </si>
  <si>
    <t>　保守料支出</t>
  </si>
  <si>
    <t>　渉外費支出</t>
  </si>
  <si>
    <t>　諸会費支出</t>
  </si>
  <si>
    <t>支払利息支出</t>
  </si>
  <si>
    <t>事業活動支出計（２）</t>
  </si>
  <si>
    <t>事業活動資金収支差額（３）＝（１）－（２）</t>
  </si>
  <si>
    <t>施設整備等による収支</t>
  </si>
  <si>
    <t>施設整備等補助金収入</t>
  </si>
  <si>
    <t>　施設整備等補助金収入</t>
  </si>
  <si>
    <t>　設備資金借入金元金償還補助金収入</t>
  </si>
  <si>
    <t>設備資金借入金収入</t>
  </si>
  <si>
    <t>施設整備等収入計（４）</t>
  </si>
  <si>
    <t>設備資金借入金元金償還支出</t>
  </si>
  <si>
    <t>固定資産取得支出</t>
  </si>
  <si>
    <t>　器具及び備品取得支出</t>
  </si>
  <si>
    <t>施設整備等支出計（５）</t>
  </si>
  <si>
    <t>施設整備等資金収支差額（６）＝（４）－（５）</t>
  </si>
  <si>
    <t>その他の活動による収支</t>
  </si>
  <si>
    <t>役員等長期借入金収入</t>
  </si>
  <si>
    <t>積立資産取崩収入</t>
  </si>
  <si>
    <t>　退職給付引当資産取崩収入</t>
  </si>
  <si>
    <t>　（何）積立資産取崩収入</t>
  </si>
  <si>
    <t>拠点区分間長期貸付金回収収入</t>
  </si>
  <si>
    <t>事業区分間繰入金収入</t>
  </si>
  <si>
    <t>拠点区分間繰入金収入</t>
  </si>
  <si>
    <t>その他の活動による収入</t>
  </si>
  <si>
    <t>　（何）収入</t>
  </si>
  <si>
    <t>その他の活動収入計（７）</t>
  </si>
  <si>
    <t>積立資産支出</t>
  </si>
  <si>
    <t>　積立資産積立支出</t>
  </si>
  <si>
    <t>拠点区分間繰入金支出</t>
  </si>
  <si>
    <t>その他の活動による支出</t>
  </si>
  <si>
    <t>その他の活動支出計（８）</t>
  </si>
  <si>
    <t>その他の活動資金収支差額（９）＝（７）－（８）</t>
  </si>
  <si>
    <t>当期資金収支差額合計（１０）＝（３）＋（６）＋（９）</t>
    <phoneticPr fontId="8"/>
  </si>
  <si>
    <t>前期末支払資金残高（１１）</t>
    <phoneticPr fontId="8"/>
  </si>
  <si>
    <t>当期末支払資金残高（１０）＋（１１）</t>
    <phoneticPr fontId="8"/>
  </si>
  <si>
    <t>せせらぎ荘  資金収支明細書</t>
    <phoneticPr fontId="3"/>
  </si>
  <si>
    <t>軽費老人ホーム_せせらぎ荘</t>
    <phoneticPr fontId="8"/>
  </si>
  <si>
    <t>軽費老人ホーム_特定施設入居者生活介護</t>
  </si>
  <si>
    <t>舘山荘  資金収支明細書</t>
    <phoneticPr fontId="3"/>
  </si>
  <si>
    <t>老人デイサービス事業（通所介護）_舘山荘</t>
    <phoneticPr fontId="8"/>
  </si>
  <si>
    <t>老人福祉センター_矢祭町老人福祉センター舘山荘</t>
  </si>
  <si>
    <t>障害福祉サービス事業（生活介護）_基準該当デイ舘山</t>
  </si>
  <si>
    <t>本部  資金収支明細書</t>
    <phoneticPr fontId="3"/>
  </si>
  <si>
    <t>本部経理区分_本部</t>
    <phoneticPr fontId="8"/>
  </si>
  <si>
    <t>櫻の苑  資金収支明細書</t>
    <phoneticPr fontId="3"/>
  </si>
  <si>
    <t>軽費老人ホーム_櫻の苑</t>
    <phoneticPr fontId="8"/>
  </si>
  <si>
    <t>包括  資金収支明細書</t>
    <phoneticPr fontId="3"/>
  </si>
  <si>
    <t>障害福祉サービス事業（包括支援）_特定相談支援事業</t>
    <phoneticPr fontId="8"/>
  </si>
  <si>
    <t>計画相談支援_矢祭町地域包括支援センター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</si>
</sst>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);[Red]\-#,##0_)"/>
  </numFmts>
  <fonts count="11">
    <font>
      <sz val="11"/>
      <color theme="1"/>
      <name val="Yu Gothic"/>
      <family val="2"/>
      <charset val="128"/>
    </font>
    <font>
      <sz val="16"/>
      <color theme="1"/>
      <name val="Meiryo UI"/>
      <family val="3"/>
      <charset val="128"/>
    </font>
    <font>
      <sz val="6"/>
      <name val="Yu Gothic"/>
      <family val="2"/>
      <charset val="128"/>
    </font>
    <font>
      <sz val="6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0"/>
      <color theme="1"/>
      <name val="Meiryo UI"/>
      <family val="3"/>
      <charset val="128"/>
    </font>
    <font>
      <sz val="11"/>
      <name val="ＭＳ Ｐゴシック"/>
      <family val="3"/>
      <charset val="128"/>
    </font>
    <font>
      <sz val="10"/>
      <name val="Meiryo UI"/>
      <family val="3"/>
      <charset val="128"/>
    </font>
    <font>
      <sz val="6"/>
      <name val="游ゴシック"/>
      <family val="2"/>
      <charset val="128"/>
      <scheme val="minor"/>
    </font>
    <font>
      <sz val="11"/>
      <name val="ＭＳ ゴシック"/>
      <family val="3"/>
      <charset val="128"/>
    </font>
    <font>
      <sz val="11"/>
      <color rgb="FF000000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3">
    <xf numFmtId="0" fontId="0" fillId="0" borderId="0">
      <alignment vertical="center"/>
    </xf>
    <xf numFmtId="0" fontId="6" fillId="0" borderId="0"/>
    <xf numFmtId="0" fontId="9" fillId="0" borderId="0">
      <alignment horizontal="left" vertical="top"/>
    </xf>
  </cellStyleXfs>
  <cellXfs count="38">
    <xf numFmtId="0" fontId="0" fillId="0" borderId="0" xfId="0">
      <alignment vertical="center"/>
    </xf>
    <xf numFmtId="0" fontId="1" fillId="0" borderId="0" xfId="0" applyFont="1" applyAlignment="1">
      <alignment horizontal="center" vertical="center" shrinkToFit="1"/>
    </xf>
    <xf numFmtId="0" fontId="1" fillId="0" borderId="0" xfId="0" applyFont="1" applyAlignment="1">
      <alignment vertical="center" shrinkToFit="1"/>
    </xf>
    <xf numFmtId="0" fontId="1" fillId="0" borderId="0" xfId="0" applyFont="1" applyAlignment="1">
      <alignment horizontal="right" vertical="center" shrinkToFit="1"/>
    </xf>
    <xf numFmtId="0" fontId="1" fillId="0" borderId="0" xfId="0" applyFont="1" applyAlignment="1">
      <alignment horizontal="center" vertical="center" shrinkToFit="1"/>
    </xf>
    <xf numFmtId="0" fontId="1" fillId="0" borderId="0" xfId="0" applyFont="1" applyAlignment="1" applyProtection="1">
      <alignment horizontal="center" vertical="center" shrinkToFit="1"/>
      <protection locked="0"/>
    </xf>
    <xf numFmtId="0" fontId="4" fillId="0" borderId="0" xfId="0" applyFont="1" applyAlignment="1">
      <alignment horizontal="center" vertical="center" shrinkToFit="1"/>
    </xf>
    <xf numFmtId="0" fontId="5" fillId="0" borderId="0" xfId="0" applyFont="1">
      <alignment vertical="center"/>
    </xf>
    <xf numFmtId="0" fontId="7" fillId="0" borderId="1" xfId="1" applyFont="1" applyBorder="1" applyAlignment="1">
      <alignment horizontal="center" vertical="center" shrinkToFit="1"/>
    </xf>
    <xf numFmtId="0" fontId="7" fillId="0" borderId="2" xfId="1" applyFont="1" applyBorder="1" applyAlignment="1">
      <alignment horizontal="center" vertical="center" shrinkToFit="1"/>
    </xf>
    <xf numFmtId="0" fontId="7" fillId="0" borderId="3" xfId="1" applyFont="1" applyBorder="1" applyAlignment="1">
      <alignment horizontal="center" vertical="center" shrinkToFit="1"/>
    </xf>
    <xf numFmtId="0" fontId="7" fillId="0" borderId="4" xfId="1" applyFont="1" applyBorder="1" applyAlignment="1">
      <alignment horizontal="center" vertical="center" shrinkToFit="1"/>
    </xf>
    <xf numFmtId="0" fontId="0" fillId="0" borderId="4" xfId="0" applyBorder="1" applyAlignment="1">
      <alignment horizontal="center" vertical="center" shrinkToFit="1"/>
    </xf>
    <xf numFmtId="0" fontId="7" fillId="0" borderId="5" xfId="1" applyFont="1" applyBorder="1" applyAlignment="1">
      <alignment horizontal="center" vertical="center" shrinkToFit="1"/>
    </xf>
    <xf numFmtId="0" fontId="7" fillId="0" borderId="6" xfId="1" applyFont="1" applyBorder="1" applyAlignment="1">
      <alignment horizontal="center" vertical="center" shrinkToFit="1"/>
    </xf>
    <xf numFmtId="0" fontId="7" fillId="0" borderId="7" xfId="1" applyFont="1" applyBorder="1" applyAlignment="1">
      <alignment horizontal="center" vertical="center" shrinkToFit="1"/>
    </xf>
    <xf numFmtId="0" fontId="7" fillId="0" borderId="8" xfId="1" applyFont="1" applyBorder="1" applyAlignment="1">
      <alignment horizontal="center" vertical="center" shrinkToFit="1"/>
    </xf>
    <xf numFmtId="0" fontId="7" fillId="0" borderId="9" xfId="1" applyFont="1" applyBorder="1" applyAlignment="1">
      <alignment horizontal="center" vertical="center" wrapText="1" shrinkToFit="1"/>
    </xf>
    <xf numFmtId="0" fontId="7" fillId="0" borderId="10" xfId="1" applyFont="1" applyBorder="1" applyAlignment="1">
      <alignment horizontal="center" vertical="center" wrapText="1" shrinkToFit="1"/>
    </xf>
    <xf numFmtId="0" fontId="7" fillId="0" borderId="10" xfId="1" applyFont="1" applyBorder="1" applyAlignment="1">
      <alignment horizontal="center" vertical="center" shrinkToFit="1"/>
    </xf>
    <xf numFmtId="0" fontId="7" fillId="0" borderId="5" xfId="2" applyFont="1" applyBorder="1" applyAlignment="1">
      <alignment vertical="center" textRotation="255"/>
    </xf>
    <xf numFmtId="0" fontId="7" fillId="0" borderId="5" xfId="2" applyFont="1" applyBorder="1" applyAlignment="1">
      <alignment vertical="center" shrinkToFit="1"/>
    </xf>
    <xf numFmtId="176" fontId="10" fillId="0" borderId="5" xfId="2" applyNumberFormat="1" applyFont="1" applyBorder="1" applyAlignment="1" applyProtection="1">
      <alignment vertical="center" shrinkToFit="1"/>
      <protection locked="0"/>
    </xf>
    <xf numFmtId="0" fontId="7" fillId="0" borderId="11" xfId="2" applyFont="1" applyBorder="1" applyAlignment="1">
      <alignment vertical="center" textRotation="255"/>
    </xf>
    <xf numFmtId="0" fontId="7" fillId="0" borderId="11" xfId="2" applyFont="1" applyBorder="1" applyAlignment="1">
      <alignment vertical="center" shrinkToFit="1"/>
    </xf>
    <xf numFmtId="176" fontId="10" fillId="0" borderId="11" xfId="2" applyNumberFormat="1" applyFont="1" applyBorder="1" applyAlignment="1" applyProtection="1">
      <alignment vertical="center" shrinkToFit="1"/>
      <protection locked="0"/>
    </xf>
    <xf numFmtId="0" fontId="7" fillId="0" borderId="10" xfId="2" applyFont="1" applyBorder="1" applyAlignment="1">
      <alignment vertical="center" textRotation="255"/>
    </xf>
    <xf numFmtId="0" fontId="7" fillId="0" borderId="9" xfId="2" applyFont="1" applyBorder="1" applyAlignment="1">
      <alignment vertical="center" shrinkToFit="1"/>
    </xf>
    <xf numFmtId="176" fontId="10" fillId="0" borderId="9" xfId="2" applyNumberFormat="1" applyFont="1" applyBorder="1" applyAlignment="1" applyProtection="1">
      <alignment vertical="center" shrinkToFit="1"/>
      <protection locked="0"/>
    </xf>
    <xf numFmtId="0" fontId="7" fillId="0" borderId="12" xfId="2" applyFont="1" applyBorder="1" applyAlignment="1">
      <alignment vertical="center"/>
    </xf>
    <xf numFmtId="0" fontId="7" fillId="0" borderId="13" xfId="2" applyFont="1" applyBorder="1" applyAlignment="1">
      <alignment vertical="center" shrinkToFit="1"/>
    </xf>
    <xf numFmtId="176" fontId="10" fillId="0" borderId="13" xfId="2" applyNumberFormat="1" applyFont="1" applyBorder="1" applyAlignment="1" applyProtection="1">
      <alignment vertical="center" shrinkToFit="1"/>
      <protection locked="0"/>
    </xf>
    <xf numFmtId="0" fontId="7" fillId="0" borderId="14" xfId="2" applyFont="1" applyBorder="1" applyAlignment="1">
      <alignment vertical="center"/>
    </xf>
    <xf numFmtId="0" fontId="7" fillId="0" borderId="11" xfId="2" applyFont="1" applyBorder="1" applyAlignment="1">
      <alignment vertical="top" shrinkToFit="1"/>
    </xf>
    <xf numFmtId="176" fontId="10" fillId="0" borderId="11" xfId="2" applyNumberFormat="1" applyFont="1" applyBorder="1" applyAlignment="1" applyProtection="1">
      <alignment vertical="top" shrinkToFit="1"/>
      <protection locked="0"/>
    </xf>
    <xf numFmtId="0" fontId="7" fillId="0" borderId="9" xfId="2" applyFont="1" applyBorder="1" applyAlignment="1">
      <alignment vertical="top" shrinkToFit="1"/>
    </xf>
    <xf numFmtId="176" fontId="10" fillId="0" borderId="9" xfId="2" applyNumberFormat="1" applyFont="1" applyBorder="1" applyAlignment="1" applyProtection="1">
      <alignment vertical="top" shrinkToFit="1"/>
      <protection locked="0"/>
    </xf>
    <xf numFmtId="0" fontId="7" fillId="0" borderId="9" xfId="1" applyFont="1" applyBorder="1" applyAlignment="1">
      <alignment horizontal="center" vertical="center" shrinkToFit="1"/>
    </xf>
  </cellXfs>
  <cellStyles count="3">
    <cellStyle name="標準" xfId="0" builtinId="0"/>
    <cellStyle name="標準 2" xfId="2" xr:uid="{BA1D2078-8794-40D8-9BC1-CADE0C2B4F26}"/>
    <cellStyle name="標準 3" xfId="1" xr:uid="{EFE3709D-D5E3-47E4-A8E7-F14EBC733C0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585A96-4EFA-456A-AF52-216DE54AA5E9}">
  <sheetPr>
    <pageSetUpPr fitToPage="1"/>
  </sheetPr>
  <dimension ref="B1:K135"/>
  <sheetViews>
    <sheetView showGridLines="0" workbookViewId="0"/>
  </sheetViews>
  <sheetFormatPr defaultRowHeight="18.75"/>
  <cols>
    <col min="1" max="3" width="2.875" customWidth="1"/>
    <col min="4" max="4" width="44.375" customWidth="1"/>
    <col min="5" max="11" width="20.75" customWidth="1"/>
  </cols>
  <sheetData>
    <row r="1" spans="2:11" ht="21">
      <c r="B1" s="1"/>
      <c r="C1" s="1"/>
      <c r="D1" s="1"/>
      <c r="E1" s="1"/>
      <c r="F1" s="1"/>
      <c r="G1" s="1"/>
      <c r="H1" s="1"/>
      <c r="J1" s="2"/>
      <c r="K1" s="3" t="s">
        <v>0</v>
      </c>
    </row>
    <row r="2" spans="2:11" ht="21">
      <c r="B2" s="4" t="s">
        <v>1</v>
      </c>
      <c r="C2" s="4"/>
      <c r="D2" s="4"/>
      <c r="E2" s="4"/>
      <c r="F2" s="4"/>
      <c r="G2" s="4"/>
      <c r="H2" s="4"/>
      <c r="I2" s="4"/>
      <c r="J2" s="4"/>
      <c r="K2" s="4"/>
    </row>
    <row r="3" spans="2:11" ht="21">
      <c r="B3" s="5" t="s">
        <v>2</v>
      </c>
      <c r="C3" s="5"/>
      <c r="D3" s="5"/>
      <c r="E3" s="5"/>
      <c r="F3" s="5"/>
      <c r="G3" s="5"/>
      <c r="H3" s="5"/>
      <c r="I3" s="5"/>
      <c r="J3" s="5"/>
      <c r="K3" s="5"/>
    </row>
    <row r="4" spans="2:11">
      <c r="B4" s="6"/>
      <c r="C4" s="6"/>
      <c r="D4" s="6"/>
      <c r="E4" s="6"/>
      <c r="F4" s="6"/>
      <c r="G4" s="6"/>
      <c r="H4" s="6"/>
      <c r="I4" s="7"/>
      <c r="J4" s="7"/>
      <c r="K4" s="6" t="s">
        <v>3</v>
      </c>
    </row>
    <row r="5" spans="2:11">
      <c r="B5" s="8" t="s">
        <v>4</v>
      </c>
      <c r="C5" s="9"/>
      <c r="D5" s="10"/>
      <c r="E5" s="11" t="s">
        <v>5</v>
      </c>
      <c r="F5" s="12"/>
      <c r="G5" s="12"/>
      <c r="H5" s="12"/>
      <c r="I5" s="13" t="s">
        <v>6</v>
      </c>
      <c r="J5" s="13" t="s">
        <v>7</v>
      </c>
      <c r="K5" s="13" t="s">
        <v>8</v>
      </c>
    </row>
    <row r="6" spans="2:11" ht="99.75">
      <c r="B6" s="14"/>
      <c r="C6" s="15"/>
      <c r="D6" s="16"/>
      <c r="E6" s="17" t="s">
        <v>9</v>
      </c>
      <c r="F6" s="18" t="s">
        <v>10</v>
      </c>
      <c r="G6" s="18" t="s">
        <v>11</v>
      </c>
      <c r="H6" s="18" t="s">
        <v>12</v>
      </c>
      <c r="I6" s="19"/>
      <c r="J6" s="19"/>
      <c r="K6" s="19"/>
    </row>
    <row r="7" spans="2:11">
      <c r="B7" s="20" t="s">
        <v>13</v>
      </c>
      <c r="C7" s="20" t="s">
        <v>14</v>
      </c>
      <c r="D7" s="21" t="s">
        <v>15</v>
      </c>
      <c r="E7" s="22">
        <f>+E8+E12+E18+E21+E23+E27+E34+E36</f>
        <v>316159748</v>
      </c>
      <c r="F7" s="22">
        <f>+F8+F12+F18+F21+F23+F27+F34+F36</f>
        <v>26463028</v>
      </c>
      <c r="G7" s="22">
        <f>+G8+G12+G18+G21+G23+G27+G34+G36</f>
        <v>42074376</v>
      </c>
      <c r="H7" s="22">
        <f>+H8+H12+H18+H21+H23+H27+H34+H36</f>
        <v>0</v>
      </c>
      <c r="I7" s="22">
        <f>+E7+F7+G7+H7</f>
        <v>384697152</v>
      </c>
      <c r="J7" s="22">
        <f>+J8+J12+J18+J21+J23+J27+J34+J36</f>
        <v>0</v>
      </c>
      <c r="K7" s="22">
        <f>I7-ABS(J7)</f>
        <v>384697152</v>
      </c>
    </row>
    <row r="8" spans="2:11">
      <c r="B8" s="23"/>
      <c r="C8" s="23"/>
      <c r="D8" s="24" t="s">
        <v>16</v>
      </c>
      <c r="E8" s="25">
        <f>+E9+E10+E11</f>
        <v>253379296</v>
      </c>
      <c r="F8" s="25">
        <f>+F9+F10+F11</f>
        <v>0</v>
      </c>
      <c r="G8" s="25">
        <f>+G9+G10+G11</f>
        <v>0</v>
      </c>
      <c r="H8" s="25">
        <f>+H9+H10+H11</f>
        <v>0</v>
      </c>
      <c r="I8" s="25">
        <f t="shared" ref="I8:I71" si="0">+E8+F8+G8+H8</f>
        <v>253379296</v>
      </c>
      <c r="J8" s="25">
        <f>+J9+J10+J11</f>
        <v>0</v>
      </c>
      <c r="K8" s="25">
        <f t="shared" ref="K8:K71" si="1">I8-ABS(J8)</f>
        <v>253379296</v>
      </c>
    </row>
    <row r="9" spans="2:11">
      <c r="B9" s="23"/>
      <c r="C9" s="23"/>
      <c r="D9" s="24" t="s">
        <v>17</v>
      </c>
      <c r="E9" s="25">
        <v>227499450</v>
      </c>
      <c r="F9" s="25"/>
      <c r="G9" s="25"/>
      <c r="H9" s="25"/>
      <c r="I9" s="25">
        <f t="shared" si="0"/>
        <v>227499450</v>
      </c>
      <c r="J9" s="25"/>
      <c r="K9" s="25">
        <f t="shared" si="1"/>
        <v>227499450</v>
      </c>
    </row>
    <row r="10" spans="2:11">
      <c r="B10" s="23"/>
      <c r="C10" s="23"/>
      <c r="D10" s="24" t="s">
        <v>18</v>
      </c>
      <c r="E10" s="25">
        <v>1115157</v>
      </c>
      <c r="F10" s="25"/>
      <c r="G10" s="25"/>
      <c r="H10" s="25"/>
      <c r="I10" s="25">
        <f t="shared" si="0"/>
        <v>1115157</v>
      </c>
      <c r="J10" s="25"/>
      <c r="K10" s="25">
        <f t="shared" si="1"/>
        <v>1115157</v>
      </c>
    </row>
    <row r="11" spans="2:11">
      <c r="B11" s="23"/>
      <c r="C11" s="23"/>
      <c r="D11" s="24" t="s">
        <v>19</v>
      </c>
      <c r="E11" s="25">
        <v>24764689</v>
      </c>
      <c r="F11" s="25"/>
      <c r="G11" s="25"/>
      <c r="H11" s="25"/>
      <c r="I11" s="25">
        <f t="shared" si="0"/>
        <v>24764689</v>
      </c>
      <c r="J11" s="25"/>
      <c r="K11" s="25">
        <f t="shared" si="1"/>
        <v>24764689</v>
      </c>
    </row>
    <row r="12" spans="2:11">
      <c r="B12" s="23"/>
      <c r="C12" s="23"/>
      <c r="D12" s="24" t="s">
        <v>20</v>
      </c>
      <c r="E12" s="25">
        <f>+E13+E14+E15+E16+E17</f>
        <v>0</v>
      </c>
      <c r="F12" s="25">
        <f>+F13+F14+F15+F16+F17</f>
        <v>0</v>
      </c>
      <c r="G12" s="25">
        <f>+G13+G14+G15+G16+G17</f>
        <v>33272330</v>
      </c>
      <c r="H12" s="25">
        <f>+H13+H14+H15+H16+H17</f>
        <v>0</v>
      </c>
      <c r="I12" s="25">
        <f t="shared" si="0"/>
        <v>33272330</v>
      </c>
      <c r="J12" s="25">
        <f>+J13+J14+J15+J16+J17</f>
        <v>0</v>
      </c>
      <c r="K12" s="25">
        <f t="shared" si="1"/>
        <v>33272330</v>
      </c>
    </row>
    <row r="13" spans="2:11">
      <c r="B13" s="23"/>
      <c r="C13" s="23"/>
      <c r="D13" s="24" t="s">
        <v>17</v>
      </c>
      <c r="E13" s="25"/>
      <c r="F13" s="25"/>
      <c r="G13" s="25">
        <v>29453568</v>
      </c>
      <c r="H13" s="25"/>
      <c r="I13" s="25">
        <f t="shared" si="0"/>
        <v>29453568</v>
      </c>
      <c r="J13" s="25"/>
      <c r="K13" s="25">
        <f t="shared" si="1"/>
        <v>29453568</v>
      </c>
    </row>
    <row r="14" spans="2:11">
      <c r="B14" s="23"/>
      <c r="C14" s="23"/>
      <c r="D14" s="24" t="s">
        <v>21</v>
      </c>
      <c r="E14" s="25"/>
      <c r="F14" s="25"/>
      <c r="G14" s="25">
        <v>398277</v>
      </c>
      <c r="H14" s="25"/>
      <c r="I14" s="25">
        <f t="shared" si="0"/>
        <v>398277</v>
      </c>
      <c r="J14" s="25"/>
      <c r="K14" s="25">
        <f t="shared" si="1"/>
        <v>398277</v>
      </c>
    </row>
    <row r="15" spans="2:11">
      <c r="B15" s="23"/>
      <c r="C15" s="23"/>
      <c r="D15" s="24" t="s">
        <v>22</v>
      </c>
      <c r="E15" s="25"/>
      <c r="F15" s="25"/>
      <c r="G15" s="25">
        <v>140553</v>
      </c>
      <c r="H15" s="25"/>
      <c r="I15" s="25">
        <f t="shared" si="0"/>
        <v>140553</v>
      </c>
      <c r="J15" s="25"/>
      <c r="K15" s="25">
        <f t="shared" si="1"/>
        <v>140553</v>
      </c>
    </row>
    <row r="16" spans="2:11">
      <c r="B16" s="23"/>
      <c r="C16" s="23"/>
      <c r="D16" s="24" t="s">
        <v>23</v>
      </c>
      <c r="E16" s="25"/>
      <c r="F16" s="25"/>
      <c r="G16" s="25">
        <v>3235679</v>
      </c>
      <c r="H16" s="25"/>
      <c r="I16" s="25">
        <f t="shared" si="0"/>
        <v>3235679</v>
      </c>
      <c r="J16" s="25"/>
      <c r="K16" s="25">
        <f t="shared" si="1"/>
        <v>3235679</v>
      </c>
    </row>
    <row r="17" spans="2:11">
      <c r="B17" s="23"/>
      <c r="C17" s="23"/>
      <c r="D17" s="24" t="s">
        <v>24</v>
      </c>
      <c r="E17" s="25"/>
      <c r="F17" s="25"/>
      <c r="G17" s="25">
        <v>44253</v>
      </c>
      <c r="H17" s="25"/>
      <c r="I17" s="25">
        <f t="shared" si="0"/>
        <v>44253</v>
      </c>
      <c r="J17" s="25"/>
      <c r="K17" s="25">
        <f t="shared" si="1"/>
        <v>44253</v>
      </c>
    </row>
    <row r="18" spans="2:11">
      <c r="B18" s="23"/>
      <c r="C18" s="23"/>
      <c r="D18" s="24" t="s">
        <v>25</v>
      </c>
      <c r="E18" s="25">
        <f>+E19+E20</f>
        <v>0</v>
      </c>
      <c r="F18" s="25">
        <f>+F19+F20</f>
        <v>25309110</v>
      </c>
      <c r="G18" s="25">
        <f>+G19+G20</f>
        <v>0</v>
      </c>
      <c r="H18" s="25">
        <f>+H19+H20</f>
        <v>0</v>
      </c>
      <c r="I18" s="25">
        <f t="shared" si="0"/>
        <v>25309110</v>
      </c>
      <c r="J18" s="25">
        <f>+J19+J20</f>
        <v>0</v>
      </c>
      <c r="K18" s="25">
        <f t="shared" si="1"/>
        <v>25309110</v>
      </c>
    </row>
    <row r="19" spans="2:11">
      <c r="B19" s="23"/>
      <c r="C19" s="23"/>
      <c r="D19" s="24" t="s">
        <v>17</v>
      </c>
      <c r="E19" s="25"/>
      <c r="F19" s="25">
        <v>22778199</v>
      </c>
      <c r="G19" s="25"/>
      <c r="H19" s="25"/>
      <c r="I19" s="25">
        <f t="shared" si="0"/>
        <v>22778199</v>
      </c>
      <c r="J19" s="25"/>
      <c r="K19" s="25">
        <f t="shared" si="1"/>
        <v>22778199</v>
      </c>
    </row>
    <row r="20" spans="2:11">
      <c r="B20" s="23"/>
      <c r="C20" s="23"/>
      <c r="D20" s="24" t="s">
        <v>23</v>
      </c>
      <c r="E20" s="25"/>
      <c r="F20" s="25">
        <v>2530911</v>
      </c>
      <c r="G20" s="25"/>
      <c r="H20" s="25"/>
      <c r="I20" s="25">
        <f t="shared" si="0"/>
        <v>2530911</v>
      </c>
      <c r="J20" s="25"/>
      <c r="K20" s="25">
        <f t="shared" si="1"/>
        <v>2530911</v>
      </c>
    </row>
    <row r="21" spans="2:11">
      <c r="B21" s="23"/>
      <c r="C21" s="23"/>
      <c r="D21" s="24" t="s">
        <v>26</v>
      </c>
      <c r="E21" s="25">
        <f>+E22</f>
        <v>0</v>
      </c>
      <c r="F21" s="25">
        <f>+F22</f>
        <v>0</v>
      </c>
      <c r="G21" s="25">
        <f>+G22</f>
        <v>0</v>
      </c>
      <c r="H21" s="25">
        <f>+H22</f>
        <v>0</v>
      </c>
      <c r="I21" s="25">
        <f t="shared" si="0"/>
        <v>0</v>
      </c>
      <c r="J21" s="25">
        <f>+J22</f>
        <v>0</v>
      </c>
      <c r="K21" s="25">
        <f t="shared" si="1"/>
        <v>0</v>
      </c>
    </row>
    <row r="22" spans="2:11">
      <c r="B22" s="23"/>
      <c r="C22" s="23"/>
      <c r="D22" s="24" t="s">
        <v>27</v>
      </c>
      <c r="E22" s="25"/>
      <c r="F22" s="25"/>
      <c r="G22" s="25"/>
      <c r="H22" s="25"/>
      <c r="I22" s="25">
        <f t="shared" si="0"/>
        <v>0</v>
      </c>
      <c r="J22" s="25"/>
      <c r="K22" s="25">
        <f t="shared" si="1"/>
        <v>0</v>
      </c>
    </row>
    <row r="23" spans="2:11">
      <c r="B23" s="23"/>
      <c r="C23" s="23"/>
      <c r="D23" s="24" t="s">
        <v>28</v>
      </c>
      <c r="E23" s="25">
        <f>+E24+E25+E26</f>
        <v>0</v>
      </c>
      <c r="F23" s="25">
        <f>+F24+F25+F26</f>
        <v>0</v>
      </c>
      <c r="G23" s="25">
        <f>+G24+G25+G26</f>
        <v>0</v>
      </c>
      <c r="H23" s="25">
        <f>+H24+H25+H26</f>
        <v>0</v>
      </c>
      <c r="I23" s="25">
        <f t="shared" si="0"/>
        <v>0</v>
      </c>
      <c r="J23" s="25">
        <f>+J24+J25+J26</f>
        <v>0</v>
      </c>
      <c r="K23" s="25">
        <f t="shared" si="1"/>
        <v>0</v>
      </c>
    </row>
    <row r="24" spans="2:11">
      <c r="B24" s="23"/>
      <c r="C24" s="23"/>
      <c r="D24" s="24" t="s">
        <v>29</v>
      </c>
      <c r="E24" s="25"/>
      <c r="F24" s="25"/>
      <c r="G24" s="25"/>
      <c r="H24" s="25"/>
      <c r="I24" s="25">
        <f t="shared" si="0"/>
        <v>0</v>
      </c>
      <c r="J24" s="25"/>
      <c r="K24" s="25">
        <f t="shared" si="1"/>
        <v>0</v>
      </c>
    </row>
    <row r="25" spans="2:11">
      <c r="B25" s="23"/>
      <c r="C25" s="23"/>
      <c r="D25" s="24" t="s">
        <v>30</v>
      </c>
      <c r="E25" s="25"/>
      <c r="F25" s="25"/>
      <c r="G25" s="25"/>
      <c r="H25" s="25"/>
      <c r="I25" s="25">
        <f t="shared" si="0"/>
        <v>0</v>
      </c>
      <c r="J25" s="25"/>
      <c r="K25" s="25">
        <f t="shared" si="1"/>
        <v>0</v>
      </c>
    </row>
    <row r="26" spans="2:11">
      <c r="B26" s="23"/>
      <c r="C26" s="23"/>
      <c r="D26" s="24" t="s">
        <v>31</v>
      </c>
      <c r="E26" s="25"/>
      <c r="F26" s="25"/>
      <c r="G26" s="25"/>
      <c r="H26" s="25"/>
      <c r="I26" s="25">
        <f t="shared" si="0"/>
        <v>0</v>
      </c>
      <c r="J26" s="25"/>
      <c r="K26" s="25">
        <f t="shared" si="1"/>
        <v>0</v>
      </c>
    </row>
    <row r="27" spans="2:11">
      <c r="B27" s="23"/>
      <c r="C27" s="23"/>
      <c r="D27" s="24" t="s">
        <v>32</v>
      </c>
      <c r="E27" s="25">
        <f>+E28+E29+E30+E31+E32+E33</f>
        <v>62591652</v>
      </c>
      <c r="F27" s="25">
        <f>+F28+F29+F30+F31+F32+F33</f>
        <v>1153918</v>
      </c>
      <c r="G27" s="25">
        <f>+G28+G29+G30+G31+G32+G33</f>
        <v>8802046</v>
      </c>
      <c r="H27" s="25">
        <f>+H28+H29+H30+H31+H32+H33</f>
        <v>0</v>
      </c>
      <c r="I27" s="25">
        <f t="shared" si="0"/>
        <v>72547616</v>
      </c>
      <c r="J27" s="25">
        <f>+J28+J29+J30+J31+J32+J33</f>
        <v>0</v>
      </c>
      <c r="K27" s="25">
        <f t="shared" si="1"/>
        <v>72547616</v>
      </c>
    </row>
    <row r="28" spans="2:11">
      <c r="B28" s="23"/>
      <c r="C28" s="23"/>
      <c r="D28" s="24" t="s">
        <v>33</v>
      </c>
      <c r="E28" s="25"/>
      <c r="F28" s="25"/>
      <c r="G28" s="25">
        <v>461240</v>
      </c>
      <c r="H28" s="25"/>
      <c r="I28" s="25">
        <f t="shared" si="0"/>
        <v>461240</v>
      </c>
      <c r="J28" s="25"/>
      <c r="K28" s="25">
        <f t="shared" si="1"/>
        <v>461240</v>
      </c>
    </row>
    <row r="29" spans="2:11">
      <c r="B29" s="23"/>
      <c r="C29" s="23"/>
      <c r="D29" s="24" t="s">
        <v>34</v>
      </c>
      <c r="E29" s="25">
        <v>179100</v>
      </c>
      <c r="F29" s="25"/>
      <c r="G29" s="25"/>
      <c r="H29" s="25"/>
      <c r="I29" s="25">
        <f t="shared" si="0"/>
        <v>179100</v>
      </c>
      <c r="J29" s="25"/>
      <c r="K29" s="25">
        <f t="shared" si="1"/>
        <v>179100</v>
      </c>
    </row>
    <row r="30" spans="2:11">
      <c r="B30" s="23"/>
      <c r="C30" s="23"/>
      <c r="D30" s="24" t="s">
        <v>35</v>
      </c>
      <c r="E30" s="25"/>
      <c r="F30" s="25">
        <v>1153918</v>
      </c>
      <c r="G30" s="25">
        <v>4270025</v>
      </c>
      <c r="H30" s="25"/>
      <c r="I30" s="25">
        <f t="shared" si="0"/>
        <v>5423943</v>
      </c>
      <c r="J30" s="25"/>
      <c r="K30" s="25">
        <f t="shared" si="1"/>
        <v>5423943</v>
      </c>
    </row>
    <row r="31" spans="2:11">
      <c r="B31" s="23"/>
      <c r="C31" s="23"/>
      <c r="D31" s="24" t="s">
        <v>36</v>
      </c>
      <c r="E31" s="25">
        <v>38808735</v>
      </c>
      <c r="F31" s="25"/>
      <c r="G31" s="25">
        <v>814086</v>
      </c>
      <c r="H31" s="25"/>
      <c r="I31" s="25">
        <f t="shared" si="0"/>
        <v>39622821</v>
      </c>
      <c r="J31" s="25"/>
      <c r="K31" s="25">
        <f t="shared" si="1"/>
        <v>39622821</v>
      </c>
    </row>
    <row r="32" spans="2:11">
      <c r="B32" s="23"/>
      <c r="C32" s="23"/>
      <c r="D32" s="24" t="s">
        <v>37</v>
      </c>
      <c r="E32" s="25"/>
      <c r="F32" s="25"/>
      <c r="G32" s="25">
        <v>2672085</v>
      </c>
      <c r="H32" s="25"/>
      <c r="I32" s="25">
        <f t="shared" si="0"/>
        <v>2672085</v>
      </c>
      <c r="J32" s="25"/>
      <c r="K32" s="25">
        <f t="shared" si="1"/>
        <v>2672085</v>
      </c>
    </row>
    <row r="33" spans="2:11">
      <c r="B33" s="23"/>
      <c r="C33" s="23"/>
      <c r="D33" s="24" t="s">
        <v>38</v>
      </c>
      <c r="E33" s="25">
        <v>23603817</v>
      </c>
      <c r="F33" s="25"/>
      <c r="G33" s="25">
        <v>584610</v>
      </c>
      <c r="H33" s="25"/>
      <c r="I33" s="25">
        <f t="shared" si="0"/>
        <v>24188427</v>
      </c>
      <c r="J33" s="25"/>
      <c r="K33" s="25">
        <f t="shared" si="1"/>
        <v>24188427</v>
      </c>
    </row>
    <row r="34" spans="2:11">
      <c r="B34" s="23"/>
      <c r="C34" s="23"/>
      <c r="D34" s="24" t="s">
        <v>39</v>
      </c>
      <c r="E34" s="25">
        <f>+E35</f>
        <v>188800</v>
      </c>
      <c r="F34" s="25">
        <f>+F35</f>
        <v>0</v>
      </c>
      <c r="G34" s="25">
        <f>+G35</f>
        <v>0</v>
      </c>
      <c r="H34" s="25">
        <f>+H35</f>
        <v>0</v>
      </c>
      <c r="I34" s="25">
        <f t="shared" si="0"/>
        <v>188800</v>
      </c>
      <c r="J34" s="25">
        <f>+J35</f>
        <v>0</v>
      </c>
      <c r="K34" s="25">
        <f t="shared" si="1"/>
        <v>188800</v>
      </c>
    </row>
    <row r="35" spans="2:11">
      <c r="B35" s="23"/>
      <c r="C35" s="23"/>
      <c r="D35" s="24" t="s">
        <v>40</v>
      </c>
      <c r="E35" s="25">
        <v>188800</v>
      </c>
      <c r="F35" s="25"/>
      <c r="G35" s="25"/>
      <c r="H35" s="25"/>
      <c r="I35" s="25">
        <f t="shared" si="0"/>
        <v>188800</v>
      </c>
      <c r="J35" s="25"/>
      <c r="K35" s="25">
        <f t="shared" si="1"/>
        <v>188800</v>
      </c>
    </row>
    <row r="36" spans="2:11">
      <c r="B36" s="23"/>
      <c r="C36" s="23"/>
      <c r="D36" s="24" t="s">
        <v>41</v>
      </c>
      <c r="E36" s="25"/>
      <c r="F36" s="25"/>
      <c r="G36" s="25"/>
      <c r="H36" s="25"/>
      <c r="I36" s="25">
        <f t="shared" si="0"/>
        <v>0</v>
      </c>
      <c r="J36" s="25"/>
      <c r="K36" s="25">
        <f t="shared" si="1"/>
        <v>0</v>
      </c>
    </row>
    <row r="37" spans="2:11">
      <c r="B37" s="23"/>
      <c r="C37" s="23"/>
      <c r="D37" s="24" t="s">
        <v>42</v>
      </c>
      <c r="E37" s="25">
        <f>+E38+E40</f>
        <v>0</v>
      </c>
      <c r="F37" s="25">
        <f>+F38+F40</f>
        <v>0</v>
      </c>
      <c r="G37" s="25">
        <f>+G38+G40</f>
        <v>0</v>
      </c>
      <c r="H37" s="25">
        <f>+H38+H40</f>
        <v>0</v>
      </c>
      <c r="I37" s="25">
        <f t="shared" si="0"/>
        <v>0</v>
      </c>
      <c r="J37" s="25">
        <f>+J38+J40</f>
        <v>0</v>
      </c>
      <c r="K37" s="25">
        <f t="shared" si="1"/>
        <v>0</v>
      </c>
    </row>
    <row r="38" spans="2:11">
      <c r="B38" s="23"/>
      <c r="C38" s="23"/>
      <c r="D38" s="24" t="s">
        <v>43</v>
      </c>
      <c r="E38" s="25">
        <f>+E39</f>
        <v>0</v>
      </c>
      <c r="F38" s="25">
        <f>+F39</f>
        <v>0</v>
      </c>
      <c r="G38" s="25">
        <f>+G39</f>
        <v>0</v>
      </c>
      <c r="H38" s="25">
        <f>+H39</f>
        <v>0</v>
      </c>
      <c r="I38" s="25">
        <f t="shared" si="0"/>
        <v>0</v>
      </c>
      <c r="J38" s="25">
        <f>+J39</f>
        <v>0</v>
      </c>
      <c r="K38" s="25">
        <f t="shared" si="1"/>
        <v>0</v>
      </c>
    </row>
    <row r="39" spans="2:11">
      <c r="B39" s="23"/>
      <c r="C39" s="23"/>
      <c r="D39" s="24" t="s">
        <v>44</v>
      </c>
      <c r="E39" s="25"/>
      <c r="F39" s="25"/>
      <c r="G39" s="25"/>
      <c r="H39" s="25"/>
      <c r="I39" s="25">
        <f t="shared" si="0"/>
        <v>0</v>
      </c>
      <c r="J39" s="25"/>
      <c r="K39" s="25">
        <f t="shared" si="1"/>
        <v>0</v>
      </c>
    </row>
    <row r="40" spans="2:11">
      <c r="B40" s="23"/>
      <c r="C40" s="23"/>
      <c r="D40" s="24" t="s">
        <v>39</v>
      </c>
      <c r="E40" s="25">
        <f>+E41+E42</f>
        <v>0</v>
      </c>
      <c r="F40" s="25">
        <f>+F41+F42</f>
        <v>0</v>
      </c>
      <c r="G40" s="25">
        <f>+G41+G42</f>
        <v>0</v>
      </c>
      <c r="H40" s="25">
        <f>+H41+H42</f>
        <v>0</v>
      </c>
      <c r="I40" s="25">
        <f t="shared" si="0"/>
        <v>0</v>
      </c>
      <c r="J40" s="25">
        <f>+J41+J42</f>
        <v>0</v>
      </c>
      <c r="K40" s="25">
        <f t="shared" si="1"/>
        <v>0</v>
      </c>
    </row>
    <row r="41" spans="2:11">
      <c r="B41" s="23"/>
      <c r="C41" s="23"/>
      <c r="D41" s="24" t="s">
        <v>45</v>
      </c>
      <c r="E41" s="25"/>
      <c r="F41" s="25"/>
      <c r="G41" s="25"/>
      <c r="H41" s="25"/>
      <c r="I41" s="25">
        <f t="shared" si="0"/>
        <v>0</v>
      </c>
      <c r="J41" s="25"/>
      <c r="K41" s="25">
        <f t="shared" si="1"/>
        <v>0</v>
      </c>
    </row>
    <row r="42" spans="2:11">
      <c r="B42" s="23"/>
      <c r="C42" s="23"/>
      <c r="D42" s="24" t="s">
        <v>46</v>
      </c>
      <c r="E42" s="25"/>
      <c r="F42" s="25"/>
      <c r="G42" s="25"/>
      <c r="H42" s="25"/>
      <c r="I42" s="25">
        <f t="shared" si="0"/>
        <v>0</v>
      </c>
      <c r="J42" s="25"/>
      <c r="K42" s="25">
        <f t="shared" si="1"/>
        <v>0</v>
      </c>
    </row>
    <row r="43" spans="2:11">
      <c r="B43" s="23"/>
      <c r="C43" s="23"/>
      <c r="D43" s="24" t="s">
        <v>47</v>
      </c>
      <c r="E43" s="25">
        <f>+E44+E47+E48</f>
        <v>0</v>
      </c>
      <c r="F43" s="25">
        <f>+F44+F47+F48</f>
        <v>0</v>
      </c>
      <c r="G43" s="25">
        <f>+G44+G47+G48</f>
        <v>0</v>
      </c>
      <c r="H43" s="25">
        <f>+H44+H47+H48</f>
        <v>0</v>
      </c>
      <c r="I43" s="25">
        <f t="shared" si="0"/>
        <v>0</v>
      </c>
      <c r="J43" s="25">
        <f>+J44+J47+J48</f>
        <v>0</v>
      </c>
      <c r="K43" s="25">
        <f t="shared" si="1"/>
        <v>0</v>
      </c>
    </row>
    <row r="44" spans="2:11">
      <c r="B44" s="23"/>
      <c r="C44" s="23"/>
      <c r="D44" s="24" t="s">
        <v>48</v>
      </c>
      <c r="E44" s="25">
        <f>+E45+E46</f>
        <v>0</v>
      </c>
      <c r="F44" s="25">
        <f>+F45+F46</f>
        <v>0</v>
      </c>
      <c r="G44" s="25">
        <f>+G45+G46</f>
        <v>0</v>
      </c>
      <c r="H44" s="25">
        <f>+H45+H46</f>
        <v>0</v>
      </c>
      <c r="I44" s="25">
        <f t="shared" si="0"/>
        <v>0</v>
      </c>
      <c r="J44" s="25">
        <f>+J45+J46</f>
        <v>0</v>
      </c>
      <c r="K44" s="25">
        <f t="shared" si="1"/>
        <v>0</v>
      </c>
    </row>
    <row r="45" spans="2:11">
      <c r="B45" s="23"/>
      <c r="C45" s="23"/>
      <c r="D45" s="24" t="s">
        <v>49</v>
      </c>
      <c r="E45" s="25"/>
      <c r="F45" s="25"/>
      <c r="G45" s="25"/>
      <c r="H45" s="25"/>
      <c r="I45" s="25">
        <f t="shared" si="0"/>
        <v>0</v>
      </c>
      <c r="J45" s="25"/>
      <c r="K45" s="25">
        <f t="shared" si="1"/>
        <v>0</v>
      </c>
    </row>
    <row r="46" spans="2:11">
      <c r="B46" s="23"/>
      <c r="C46" s="23"/>
      <c r="D46" s="24" t="s">
        <v>50</v>
      </c>
      <c r="E46" s="25"/>
      <c r="F46" s="25"/>
      <c r="G46" s="25"/>
      <c r="H46" s="25"/>
      <c r="I46" s="25">
        <f t="shared" si="0"/>
        <v>0</v>
      </c>
      <c r="J46" s="25"/>
      <c r="K46" s="25">
        <f t="shared" si="1"/>
        <v>0</v>
      </c>
    </row>
    <row r="47" spans="2:11">
      <c r="B47" s="23"/>
      <c r="C47" s="23"/>
      <c r="D47" s="24" t="s">
        <v>51</v>
      </c>
      <c r="E47" s="25"/>
      <c r="F47" s="25"/>
      <c r="G47" s="25"/>
      <c r="H47" s="25"/>
      <c r="I47" s="25">
        <f t="shared" si="0"/>
        <v>0</v>
      </c>
      <c r="J47" s="25"/>
      <c r="K47" s="25">
        <f t="shared" si="1"/>
        <v>0</v>
      </c>
    </row>
    <row r="48" spans="2:11">
      <c r="B48" s="23"/>
      <c r="C48" s="23"/>
      <c r="D48" s="24" t="s">
        <v>52</v>
      </c>
      <c r="E48" s="25">
        <f>+E49</f>
        <v>0</v>
      </c>
      <c r="F48" s="25">
        <f>+F49</f>
        <v>0</v>
      </c>
      <c r="G48" s="25">
        <f>+G49</f>
        <v>0</v>
      </c>
      <c r="H48" s="25">
        <f>+H49</f>
        <v>0</v>
      </c>
      <c r="I48" s="25">
        <f t="shared" si="0"/>
        <v>0</v>
      </c>
      <c r="J48" s="25">
        <f>+J49</f>
        <v>0</v>
      </c>
      <c r="K48" s="25">
        <f t="shared" si="1"/>
        <v>0</v>
      </c>
    </row>
    <row r="49" spans="2:11">
      <c r="B49" s="23"/>
      <c r="C49" s="23"/>
      <c r="D49" s="24" t="s">
        <v>53</v>
      </c>
      <c r="E49" s="25"/>
      <c r="F49" s="25"/>
      <c r="G49" s="25"/>
      <c r="H49" s="25"/>
      <c r="I49" s="25">
        <f t="shared" si="0"/>
        <v>0</v>
      </c>
      <c r="J49" s="25"/>
      <c r="K49" s="25">
        <f t="shared" si="1"/>
        <v>0</v>
      </c>
    </row>
    <row r="50" spans="2:11">
      <c r="B50" s="23"/>
      <c r="C50" s="23"/>
      <c r="D50" s="24" t="s">
        <v>54</v>
      </c>
      <c r="E50" s="25">
        <f>+E51</f>
        <v>195000</v>
      </c>
      <c r="F50" s="25">
        <f>+F51</f>
        <v>0</v>
      </c>
      <c r="G50" s="25">
        <f>+G51</f>
        <v>10000</v>
      </c>
      <c r="H50" s="25">
        <f>+H51</f>
        <v>0</v>
      </c>
      <c r="I50" s="25">
        <f t="shared" si="0"/>
        <v>205000</v>
      </c>
      <c r="J50" s="25">
        <f>+J51</f>
        <v>0</v>
      </c>
      <c r="K50" s="25">
        <f t="shared" si="1"/>
        <v>205000</v>
      </c>
    </row>
    <row r="51" spans="2:11">
      <c r="B51" s="23"/>
      <c r="C51" s="23"/>
      <c r="D51" s="24" t="s">
        <v>39</v>
      </c>
      <c r="E51" s="25">
        <f>+E52+E53</f>
        <v>195000</v>
      </c>
      <c r="F51" s="25">
        <f>+F52+F53</f>
        <v>0</v>
      </c>
      <c r="G51" s="25">
        <f>+G52+G53</f>
        <v>10000</v>
      </c>
      <c r="H51" s="25">
        <f>+H52+H53</f>
        <v>0</v>
      </c>
      <c r="I51" s="25">
        <f t="shared" si="0"/>
        <v>205000</v>
      </c>
      <c r="J51" s="25">
        <f>+J52+J53</f>
        <v>0</v>
      </c>
      <c r="K51" s="25">
        <f t="shared" si="1"/>
        <v>205000</v>
      </c>
    </row>
    <row r="52" spans="2:11">
      <c r="B52" s="23"/>
      <c r="C52" s="23"/>
      <c r="D52" s="24" t="s">
        <v>55</v>
      </c>
      <c r="E52" s="25">
        <v>195000</v>
      </c>
      <c r="F52" s="25"/>
      <c r="G52" s="25">
        <v>10000</v>
      </c>
      <c r="H52" s="25"/>
      <c r="I52" s="25">
        <f t="shared" si="0"/>
        <v>205000</v>
      </c>
      <c r="J52" s="25"/>
      <c r="K52" s="25">
        <f t="shared" si="1"/>
        <v>205000</v>
      </c>
    </row>
    <row r="53" spans="2:11">
      <c r="B53" s="23"/>
      <c r="C53" s="23"/>
      <c r="D53" s="24" t="s">
        <v>56</v>
      </c>
      <c r="E53" s="25"/>
      <c r="F53" s="25"/>
      <c r="G53" s="25"/>
      <c r="H53" s="25"/>
      <c r="I53" s="25">
        <f t="shared" si="0"/>
        <v>0</v>
      </c>
      <c r="J53" s="25"/>
      <c r="K53" s="25">
        <f t="shared" si="1"/>
        <v>0</v>
      </c>
    </row>
    <row r="54" spans="2:11">
      <c r="B54" s="23"/>
      <c r="C54" s="23"/>
      <c r="D54" s="24" t="s">
        <v>57</v>
      </c>
      <c r="E54" s="25"/>
      <c r="F54" s="25"/>
      <c r="G54" s="25"/>
      <c r="H54" s="25"/>
      <c r="I54" s="25">
        <f t="shared" si="0"/>
        <v>0</v>
      </c>
      <c r="J54" s="25"/>
      <c r="K54" s="25">
        <f t="shared" si="1"/>
        <v>0</v>
      </c>
    </row>
    <row r="55" spans="2:11">
      <c r="B55" s="23"/>
      <c r="C55" s="23"/>
      <c r="D55" s="24" t="s">
        <v>58</v>
      </c>
      <c r="E55" s="25">
        <v>280000</v>
      </c>
      <c r="F55" s="25"/>
      <c r="G55" s="25">
        <v>30000</v>
      </c>
      <c r="H55" s="25"/>
      <c r="I55" s="25">
        <f t="shared" si="0"/>
        <v>310000</v>
      </c>
      <c r="J55" s="25"/>
      <c r="K55" s="25">
        <f t="shared" si="1"/>
        <v>310000</v>
      </c>
    </row>
    <row r="56" spans="2:11">
      <c r="B56" s="23"/>
      <c r="C56" s="23"/>
      <c r="D56" s="24" t="s">
        <v>59</v>
      </c>
      <c r="E56" s="25">
        <v>5350</v>
      </c>
      <c r="F56" s="25"/>
      <c r="G56" s="25"/>
      <c r="H56" s="25"/>
      <c r="I56" s="25">
        <f t="shared" si="0"/>
        <v>5350</v>
      </c>
      <c r="J56" s="25"/>
      <c r="K56" s="25">
        <f t="shared" si="1"/>
        <v>5350</v>
      </c>
    </row>
    <row r="57" spans="2:11">
      <c r="B57" s="23"/>
      <c r="C57" s="23"/>
      <c r="D57" s="24" t="s">
        <v>60</v>
      </c>
      <c r="E57" s="25">
        <f>+E58+E59+E60</f>
        <v>536103</v>
      </c>
      <c r="F57" s="25">
        <f>+F58+F59+F60</f>
        <v>1084</v>
      </c>
      <c r="G57" s="25">
        <f>+G58+G59+G60</f>
        <v>287732</v>
      </c>
      <c r="H57" s="25">
        <f>+H58+H59+H60</f>
        <v>0</v>
      </c>
      <c r="I57" s="25">
        <f t="shared" si="0"/>
        <v>824919</v>
      </c>
      <c r="J57" s="25">
        <f>+J58+J59+J60</f>
        <v>0</v>
      </c>
      <c r="K57" s="25">
        <f t="shared" si="1"/>
        <v>824919</v>
      </c>
    </row>
    <row r="58" spans="2:11">
      <c r="B58" s="23"/>
      <c r="C58" s="23"/>
      <c r="D58" s="24" t="s">
        <v>61</v>
      </c>
      <c r="E58" s="25"/>
      <c r="F58" s="25"/>
      <c r="G58" s="25"/>
      <c r="H58" s="25"/>
      <c r="I58" s="25">
        <f t="shared" si="0"/>
        <v>0</v>
      </c>
      <c r="J58" s="25"/>
      <c r="K58" s="25">
        <f t="shared" si="1"/>
        <v>0</v>
      </c>
    </row>
    <row r="59" spans="2:11">
      <c r="B59" s="23"/>
      <c r="C59" s="23"/>
      <c r="D59" s="24" t="s">
        <v>62</v>
      </c>
      <c r="E59" s="25"/>
      <c r="F59" s="25">
        <v>1084</v>
      </c>
      <c r="G59" s="25"/>
      <c r="H59" s="25"/>
      <c r="I59" s="25">
        <f t="shared" si="0"/>
        <v>1084</v>
      </c>
      <c r="J59" s="25"/>
      <c r="K59" s="25">
        <f t="shared" si="1"/>
        <v>1084</v>
      </c>
    </row>
    <row r="60" spans="2:11">
      <c r="B60" s="23"/>
      <c r="C60" s="23"/>
      <c r="D60" s="24" t="s">
        <v>63</v>
      </c>
      <c r="E60" s="25">
        <v>536103</v>
      </c>
      <c r="F60" s="25"/>
      <c r="G60" s="25">
        <v>287732</v>
      </c>
      <c r="H60" s="25"/>
      <c r="I60" s="25">
        <f t="shared" si="0"/>
        <v>823835</v>
      </c>
      <c r="J60" s="25"/>
      <c r="K60" s="25">
        <f t="shared" si="1"/>
        <v>823835</v>
      </c>
    </row>
    <row r="61" spans="2:11">
      <c r="B61" s="23"/>
      <c r="C61" s="26"/>
      <c r="D61" s="27" t="s">
        <v>64</v>
      </c>
      <c r="E61" s="28">
        <f>+E7+E37+E43+E50+E54+E55+E56+E57</f>
        <v>317176201</v>
      </c>
      <c r="F61" s="28">
        <f>+F7+F37+F43+F50+F54+F55+F56+F57</f>
        <v>26464112</v>
      </c>
      <c r="G61" s="28">
        <f>+G7+G37+G43+G50+G54+G55+G56+G57</f>
        <v>42402108</v>
      </c>
      <c r="H61" s="28">
        <f>+H7+H37+H43+H50+H54+H55+H56+H57</f>
        <v>0</v>
      </c>
      <c r="I61" s="28">
        <f t="shared" si="0"/>
        <v>386042421</v>
      </c>
      <c r="J61" s="28">
        <f>+J7+J37+J43+J50+J54+J55+J56+J57</f>
        <v>0</v>
      </c>
      <c r="K61" s="28">
        <f t="shared" si="1"/>
        <v>386042421</v>
      </c>
    </row>
    <row r="62" spans="2:11">
      <c r="B62" s="23"/>
      <c r="C62" s="20" t="s">
        <v>65</v>
      </c>
      <c r="D62" s="24" t="s">
        <v>66</v>
      </c>
      <c r="E62" s="25">
        <f>+E63+E64+E65+E66+E67+E68</f>
        <v>201589218</v>
      </c>
      <c r="F62" s="25">
        <f>+F63+F64+F65+F66+F67+F68</f>
        <v>12655703</v>
      </c>
      <c r="G62" s="25">
        <f>+G63+G64+G65+G66+G67+G68</f>
        <v>15634001</v>
      </c>
      <c r="H62" s="25">
        <f>+H63+H64+H65+H66+H67+H68</f>
        <v>0</v>
      </c>
      <c r="I62" s="25">
        <f t="shared" si="0"/>
        <v>229878922</v>
      </c>
      <c r="J62" s="25">
        <f>+J63+J64+J65+J66+J67+J68</f>
        <v>0</v>
      </c>
      <c r="K62" s="25">
        <f t="shared" si="1"/>
        <v>229878922</v>
      </c>
    </row>
    <row r="63" spans="2:11">
      <c r="B63" s="23"/>
      <c r="C63" s="23"/>
      <c r="D63" s="24" t="s">
        <v>67</v>
      </c>
      <c r="E63" s="25">
        <v>122918295</v>
      </c>
      <c r="F63" s="25">
        <v>8681636</v>
      </c>
      <c r="G63" s="25">
        <v>10059736</v>
      </c>
      <c r="H63" s="25"/>
      <c r="I63" s="25">
        <f t="shared" si="0"/>
        <v>141659667</v>
      </c>
      <c r="J63" s="25"/>
      <c r="K63" s="25">
        <f t="shared" si="1"/>
        <v>141659667</v>
      </c>
    </row>
    <row r="64" spans="2:11">
      <c r="B64" s="23"/>
      <c r="C64" s="23"/>
      <c r="D64" s="24" t="s">
        <v>68</v>
      </c>
      <c r="E64" s="25">
        <v>25430886</v>
      </c>
      <c r="F64" s="25">
        <v>1991620</v>
      </c>
      <c r="G64" s="25">
        <v>2283650</v>
      </c>
      <c r="H64" s="25"/>
      <c r="I64" s="25">
        <f t="shared" si="0"/>
        <v>29706156</v>
      </c>
      <c r="J64" s="25"/>
      <c r="K64" s="25">
        <f t="shared" si="1"/>
        <v>29706156</v>
      </c>
    </row>
    <row r="65" spans="2:11">
      <c r="B65" s="23"/>
      <c r="C65" s="23"/>
      <c r="D65" s="24" t="s">
        <v>69</v>
      </c>
      <c r="E65" s="25">
        <v>22227000</v>
      </c>
      <c r="F65" s="25"/>
      <c r="G65" s="25"/>
      <c r="H65" s="25"/>
      <c r="I65" s="25">
        <f t="shared" si="0"/>
        <v>22227000</v>
      </c>
      <c r="J65" s="25"/>
      <c r="K65" s="25">
        <f t="shared" si="1"/>
        <v>22227000</v>
      </c>
    </row>
    <row r="66" spans="2:11">
      <c r="B66" s="23"/>
      <c r="C66" s="23"/>
      <c r="D66" s="24" t="s">
        <v>70</v>
      </c>
      <c r="E66" s="25">
        <v>1164060</v>
      </c>
      <c r="F66" s="25"/>
      <c r="G66" s="25"/>
      <c r="H66" s="25"/>
      <c r="I66" s="25">
        <f t="shared" si="0"/>
        <v>1164060</v>
      </c>
      <c r="J66" s="25"/>
      <c r="K66" s="25">
        <f t="shared" si="1"/>
        <v>1164060</v>
      </c>
    </row>
    <row r="67" spans="2:11">
      <c r="B67" s="23"/>
      <c r="C67" s="23"/>
      <c r="D67" s="24" t="s">
        <v>71</v>
      </c>
      <c r="E67" s="25">
        <v>4032436</v>
      </c>
      <c r="F67" s="25">
        <v>445000</v>
      </c>
      <c r="G67" s="25">
        <v>1467280</v>
      </c>
      <c r="H67" s="25"/>
      <c r="I67" s="25">
        <f t="shared" si="0"/>
        <v>5944716</v>
      </c>
      <c r="J67" s="25"/>
      <c r="K67" s="25">
        <f t="shared" si="1"/>
        <v>5944716</v>
      </c>
    </row>
    <row r="68" spans="2:11">
      <c r="B68" s="23"/>
      <c r="C68" s="23"/>
      <c r="D68" s="24" t="s">
        <v>72</v>
      </c>
      <c r="E68" s="25">
        <v>25816541</v>
      </c>
      <c r="F68" s="25">
        <v>1537447</v>
      </c>
      <c r="G68" s="25">
        <v>1823335</v>
      </c>
      <c r="H68" s="25"/>
      <c r="I68" s="25">
        <f t="shared" si="0"/>
        <v>29177323</v>
      </c>
      <c r="J68" s="25"/>
      <c r="K68" s="25">
        <f t="shared" si="1"/>
        <v>29177323</v>
      </c>
    </row>
    <row r="69" spans="2:11">
      <c r="B69" s="23"/>
      <c r="C69" s="23"/>
      <c r="D69" s="24" t="s">
        <v>73</v>
      </c>
      <c r="E69" s="25">
        <f>+E70+E71+E72+E73+E74+E75+E76+E77+E78+E79+E80+E81+E82+E83+E84</f>
        <v>65005715</v>
      </c>
      <c r="F69" s="25">
        <f>+F70+F71+F72+F73+F74+F75+F76+F77+F78+F79+F80+F81+F82+F83+F84</f>
        <v>2188105</v>
      </c>
      <c r="G69" s="25">
        <f>+G70+G71+G72+G73+G74+G75+G76+G77+G78+G79+G80+G81+G82+G83+G84</f>
        <v>9459454</v>
      </c>
      <c r="H69" s="25">
        <f>+H70+H71+H72+H73+H74+H75+H76+H77+H78+H79+H80+H81+H82+H83+H84</f>
        <v>0</v>
      </c>
      <c r="I69" s="25">
        <f t="shared" si="0"/>
        <v>76653274</v>
      </c>
      <c r="J69" s="25">
        <f>+J70+J71+J72+J73+J74+J75+J76+J77+J78+J79+J80+J81+J82+J83+J84</f>
        <v>0</v>
      </c>
      <c r="K69" s="25">
        <f t="shared" si="1"/>
        <v>76653274</v>
      </c>
    </row>
    <row r="70" spans="2:11">
      <c r="B70" s="23"/>
      <c r="C70" s="23"/>
      <c r="D70" s="24" t="s">
        <v>74</v>
      </c>
      <c r="E70" s="25">
        <v>27088788</v>
      </c>
      <c r="F70" s="25">
        <v>760956</v>
      </c>
      <c r="G70" s="25">
        <v>3568968</v>
      </c>
      <c r="H70" s="25"/>
      <c r="I70" s="25">
        <f t="shared" si="0"/>
        <v>31418712</v>
      </c>
      <c r="J70" s="25"/>
      <c r="K70" s="25">
        <f t="shared" si="1"/>
        <v>31418712</v>
      </c>
    </row>
    <row r="71" spans="2:11">
      <c r="B71" s="23"/>
      <c r="C71" s="23"/>
      <c r="D71" s="24" t="s">
        <v>75</v>
      </c>
      <c r="E71" s="25">
        <v>5406654</v>
      </c>
      <c r="F71" s="25">
        <v>10055</v>
      </c>
      <c r="G71" s="25">
        <v>745647</v>
      </c>
      <c r="H71" s="25"/>
      <c r="I71" s="25">
        <f t="shared" si="0"/>
        <v>6162356</v>
      </c>
      <c r="J71" s="25"/>
      <c r="K71" s="25">
        <f t="shared" si="1"/>
        <v>6162356</v>
      </c>
    </row>
    <row r="72" spans="2:11">
      <c r="B72" s="23"/>
      <c r="C72" s="23"/>
      <c r="D72" s="24" t="s">
        <v>76</v>
      </c>
      <c r="E72" s="25">
        <v>98139</v>
      </c>
      <c r="F72" s="25"/>
      <c r="G72" s="25"/>
      <c r="H72" s="25"/>
      <c r="I72" s="25">
        <f t="shared" ref="I72:I135" si="2">+E72+F72+G72+H72</f>
        <v>98139</v>
      </c>
      <c r="J72" s="25"/>
      <c r="K72" s="25">
        <f t="shared" ref="K72:K134" si="3">I72-ABS(J72)</f>
        <v>98139</v>
      </c>
    </row>
    <row r="73" spans="2:11">
      <c r="B73" s="23"/>
      <c r="C73" s="23"/>
      <c r="D73" s="24" t="s">
        <v>77</v>
      </c>
      <c r="E73" s="25">
        <v>3057572</v>
      </c>
      <c r="F73" s="25">
        <v>136120</v>
      </c>
      <c r="G73" s="25">
        <v>856048</v>
      </c>
      <c r="H73" s="25"/>
      <c r="I73" s="25">
        <f t="shared" si="2"/>
        <v>4049740</v>
      </c>
      <c r="J73" s="25"/>
      <c r="K73" s="25">
        <f t="shared" si="3"/>
        <v>4049740</v>
      </c>
    </row>
    <row r="74" spans="2:11">
      <c r="B74" s="23"/>
      <c r="C74" s="23"/>
      <c r="D74" s="24" t="s">
        <v>78</v>
      </c>
      <c r="E74" s="25"/>
      <c r="F74" s="25"/>
      <c r="G74" s="25"/>
      <c r="H74" s="25"/>
      <c r="I74" s="25">
        <f t="shared" si="2"/>
        <v>0</v>
      </c>
      <c r="J74" s="25"/>
      <c r="K74" s="25">
        <f t="shared" si="3"/>
        <v>0</v>
      </c>
    </row>
    <row r="75" spans="2:11">
      <c r="B75" s="23"/>
      <c r="C75" s="23"/>
      <c r="D75" s="24" t="s">
        <v>79</v>
      </c>
      <c r="E75" s="25">
        <v>2043056</v>
      </c>
      <c r="F75" s="25"/>
      <c r="G75" s="25">
        <v>494213</v>
      </c>
      <c r="H75" s="25"/>
      <c r="I75" s="25">
        <f t="shared" si="2"/>
        <v>2537269</v>
      </c>
      <c r="J75" s="25"/>
      <c r="K75" s="25">
        <f t="shared" si="3"/>
        <v>2537269</v>
      </c>
    </row>
    <row r="76" spans="2:11">
      <c r="B76" s="23"/>
      <c r="C76" s="23"/>
      <c r="D76" s="24" t="s">
        <v>80</v>
      </c>
      <c r="E76" s="25">
        <v>1387212</v>
      </c>
      <c r="F76" s="25">
        <v>199069</v>
      </c>
      <c r="G76" s="25">
        <v>299100</v>
      </c>
      <c r="H76" s="25"/>
      <c r="I76" s="25">
        <f t="shared" si="2"/>
        <v>1885381</v>
      </c>
      <c r="J76" s="25"/>
      <c r="K76" s="25">
        <f t="shared" si="3"/>
        <v>1885381</v>
      </c>
    </row>
    <row r="77" spans="2:11">
      <c r="B77" s="23"/>
      <c r="C77" s="23"/>
      <c r="D77" s="24" t="s">
        <v>81</v>
      </c>
      <c r="E77" s="25">
        <v>2210873</v>
      </c>
      <c r="F77" s="25">
        <v>149191</v>
      </c>
      <c r="G77" s="25">
        <v>493444</v>
      </c>
      <c r="H77" s="25"/>
      <c r="I77" s="25">
        <f t="shared" si="2"/>
        <v>2853508</v>
      </c>
      <c r="J77" s="25"/>
      <c r="K77" s="25">
        <f t="shared" si="3"/>
        <v>2853508</v>
      </c>
    </row>
    <row r="78" spans="2:11">
      <c r="B78" s="23"/>
      <c r="C78" s="23"/>
      <c r="D78" s="24" t="s">
        <v>82</v>
      </c>
      <c r="E78" s="25">
        <v>13652000</v>
      </c>
      <c r="F78" s="25">
        <v>210360</v>
      </c>
      <c r="G78" s="25">
        <v>1203154</v>
      </c>
      <c r="H78" s="25"/>
      <c r="I78" s="25">
        <f t="shared" si="2"/>
        <v>15065514</v>
      </c>
      <c r="J78" s="25"/>
      <c r="K78" s="25">
        <f t="shared" si="3"/>
        <v>15065514</v>
      </c>
    </row>
    <row r="79" spans="2:11">
      <c r="B79" s="23"/>
      <c r="C79" s="23"/>
      <c r="D79" s="24" t="s">
        <v>83</v>
      </c>
      <c r="E79" s="25">
        <v>6040241</v>
      </c>
      <c r="F79" s="25">
        <v>85154</v>
      </c>
      <c r="G79" s="25">
        <v>283854</v>
      </c>
      <c r="H79" s="25"/>
      <c r="I79" s="25">
        <f t="shared" si="2"/>
        <v>6409249</v>
      </c>
      <c r="J79" s="25"/>
      <c r="K79" s="25">
        <f t="shared" si="3"/>
        <v>6409249</v>
      </c>
    </row>
    <row r="80" spans="2:11">
      <c r="B80" s="23"/>
      <c r="C80" s="23"/>
      <c r="D80" s="24" t="s">
        <v>84</v>
      </c>
      <c r="E80" s="25">
        <v>3185646</v>
      </c>
      <c r="F80" s="25">
        <v>487711</v>
      </c>
      <c r="G80" s="25">
        <v>1368719</v>
      </c>
      <c r="H80" s="25"/>
      <c r="I80" s="25">
        <f t="shared" si="2"/>
        <v>5042076</v>
      </c>
      <c r="J80" s="25"/>
      <c r="K80" s="25">
        <f t="shared" si="3"/>
        <v>5042076</v>
      </c>
    </row>
    <row r="81" spans="2:11">
      <c r="B81" s="23"/>
      <c r="C81" s="23"/>
      <c r="D81" s="24" t="s">
        <v>85</v>
      </c>
      <c r="E81" s="25">
        <v>735534</v>
      </c>
      <c r="F81" s="25">
        <v>149489</v>
      </c>
      <c r="G81" s="25">
        <v>146307</v>
      </c>
      <c r="H81" s="25"/>
      <c r="I81" s="25">
        <f t="shared" si="2"/>
        <v>1031330</v>
      </c>
      <c r="J81" s="25"/>
      <c r="K81" s="25">
        <f t="shared" si="3"/>
        <v>1031330</v>
      </c>
    </row>
    <row r="82" spans="2:11">
      <c r="B82" s="23"/>
      <c r="C82" s="23"/>
      <c r="D82" s="24" t="s">
        <v>86</v>
      </c>
      <c r="E82" s="25"/>
      <c r="F82" s="25"/>
      <c r="G82" s="25"/>
      <c r="H82" s="25"/>
      <c r="I82" s="25">
        <f t="shared" si="2"/>
        <v>0</v>
      </c>
      <c r="J82" s="25"/>
      <c r="K82" s="25">
        <f t="shared" si="3"/>
        <v>0</v>
      </c>
    </row>
    <row r="83" spans="2:11">
      <c r="B83" s="23"/>
      <c r="C83" s="23"/>
      <c r="D83" s="24" t="s">
        <v>87</v>
      </c>
      <c r="E83" s="25"/>
      <c r="F83" s="25"/>
      <c r="G83" s="25"/>
      <c r="H83" s="25"/>
      <c r="I83" s="25">
        <f t="shared" si="2"/>
        <v>0</v>
      </c>
      <c r="J83" s="25"/>
      <c r="K83" s="25">
        <f t="shared" si="3"/>
        <v>0</v>
      </c>
    </row>
    <row r="84" spans="2:11">
      <c r="B84" s="23"/>
      <c r="C84" s="23"/>
      <c r="D84" s="24" t="s">
        <v>88</v>
      </c>
      <c r="E84" s="25">
        <v>100000</v>
      </c>
      <c r="F84" s="25"/>
      <c r="G84" s="25"/>
      <c r="H84" s="25"/>
      <c r="I84" s="25">
        <f t="shared" si="2"/>
        <v>100000</v>
      </c>
      <c r="J84" s="25"/>
      <c r="K84" s="25">
        <f t="shared" si="3"/>
        <v>100000</v>
      </c>
    </row>
    <row r="85" spans="2:11">
      <c r="B85" s="23"/>
      <c r="C85" s="23"/>
      <c r="D85" s="24" t="s">
        <v>89</v>
      </c>
      <c r="E85" s="25">
        <f>+E86+E87+E88+E89+E90+E91+E92+E93+E94+E95+E96+E97+E98+E99+E100+E101+E102+E103</f>
        <v>51818355</v>
      </c>
      <c r="F85" s="25">
        <f>+F86+F87+F88+F89+F90+F91+F92+F93+F94+F95+F96+F97+F98+F99+F100+F101+F102+F103</f>
        <v>1142735</v>
      </c>
      <c r="G85" s="25">
        <f>+G86+G87+G88+G89+G90+G91+G92+G93+G94+G95+G96+G97+G98+G99+G100+G101+G102+G103</f>
        <v>5715925</v>
      </c>
      <c r="H85" s="25">
        <f>+H86+H87+H88+H89+H90+H91+H92+H93+H94+H95+H96+H97+H98+H99+H100+H101+H102+H103</f>
        <v>0</v>
      </c>
      <c r="I85" s="25">
        <f t="shared" si="2"/>
        <v>58677015</v>
      </c>
      <c r="J85" s="25">
        <f>+J86+J87+J88+J89+J90+J91+J92+J93+J94+J95+J96+J97+J98+J99+J100+J101+J102+J103</f>
        <v>0</v>
      </c>
      <c r="K85" s="25">
        <f t="shared" si="3"/>
        <v>58677015</v>
      </c>
    </row>
    <row r="86" spans="2:11">
      <c r="B86" s="23"/>
      <c r="C86" s="23"/>
      <c r="D86" s="24" t="s">
        <v>90</v>
      </c>
      <c r="E86" s="25">
        <v>771682</v>
      </c>
      <c r="F86" s="25">
        <v>50156</v>
      </c>
      <c r="G86" s="25">
        <v>56907</v>
      </c>
      <c r="H86" s="25"/>
      <c r="I86" s="25">
        <f t="shared" si="2"/>
        <v>878745</v>
      </c>
      <c r="J86" s="25"/>
      <c r="K86" s="25">
        <f t="shared" si="3"/>
        <v>878745</v>
      </c>
    </row>
    <row r="87" spans="2:11">
      <c r="B87" s="23"/>
      <c r="C87" s="23"/>
      <c r="D87" s="24" t="s">
        <v>91</v>
      </c>
      <c r="E87" s="25">
        <v>1082135</v>
      </c>
      <c r="F87" s="25">
        <v>50000</v>
      </c>
      <c r="G87" s="25">
        <v>194550</v>
      </c>
      <c r="H87" s="25"/>
      <c r="I87" s="25">
        <f t="shared" si="2"/>
        <v>1326685</v>
      </c>
      <c r="J87" s="25"/>
      <c r="K87" s="25">
        <f t="shared" si="3"/>
        <v>1326685</v>
      </c>
    </row>
    <row r="88" spans="2:11">
      <c r="B88" s="23"/>
      <c r="C88" s="23"/>
      <c r="D88" s="24" t="s">
        <v>92</v>
      </c>
      <c r="E88" s="25">
        <v>150000</v>
      </c>
      <c r="F88" s="25">
        <v>26800</v>
      </c>
      <c r="G88" s="25"/>
      <c r="H88" s="25"/>
      <c r="I88" s="25">
        <f t="shared" si="2"/>
        <v>176800</v>
      </c>
      <c r="J88" s="25"/>
      <c r="K88" s="25">
        <f t="shared" si="3"/>
        <v>176800</v>
      </c>
    </row>
    <row r="89" spans="2:11">
      <c r="B89" s="23"/>
      <c r="C89" s="23"/>
      <c r="D89" s="24" t="s">
        <v>93</v>
      </c>
      <c r="E89" s="25">
        <v>104386</v>
      </c>
      <c r="F89" s="25">
        <v>20700</v>
      </c>
      <c r="G89" s="25"/>
      <c r="H89" s="25"/>
      <c r="I89" s="25">
        <f t="shared" si="2"/>
        <v>125086</v>
      </c>
      <c r="J89" s="25"/>
      <c r="K89" s="25">
        <f t="shared" si="3"/>
        <v>125086</v>
      </c>
    </row>
    <row r="90" spans="2:11">
      <c r="B90" s="23"/>
      <c r="C90" s="23"/>
      <c r="D90" s="24" t="s">
        <v>94</v>
      </c>
      <c r="E90" s="25">
        <v>966563</v>
      </c>
      <c r="F90" s="25">
        <v>99068</v>
      </c>
      <c r="G90" s="25">
        <v>140826</v>
      </c>
      <c r="H90" s="25"/>
      <c r="I90" s="25">
        <f t="shared" si="2"/>
        <v>1206457</v>
      </c>
      <c r="J90" s="25"/>
      <c r="K90" s="25">
        <f t="shared" si="3"/>
        <v>1206457</v>
      </c>
    </row>
    <row r="91" spans="2:11">
      <c r="B91" s="23"/>
      <c r="C91" s="23"/>
      <c r="D91" s="24" t="s">
        <v>95</v>
      </c>
      <c r="E91" s="25">
        <v>210100</v>
      </c>
      <c r="F91" s="25"/>
      <c r="G91" s="25"/>
      <c r="H91" s="25"/>
      <c r="I91" s="25">
        <f t="shared" si="2"/>
        <v>210100</v>
      </c>
      <c r="J91" s="25"/>
      <c r="K91" s="25">
        <f t="shared" si="3"/>
        <v>210100</v>
      </c>
    </row>
    <row r="92" spans="2:11">
      <c r="B92" s="23"/>
      <c r="C92" s="23"/>
      <c r="D92" s="24" t="s">
        <v>96</v>
      </c>
      <c r="E92" s="25">
        <v>4957074</v>
      </c>
      <c r="F92" s="25"/>
      <c r="G92" s="25">
        <v>2497571</v>
      </c>
      <c r="H92" s="25"/>
      <c r="I92" s="25">
        <f t="shared" si="2"/>
        <v>7454645</v>
      </c>
      <c r="J92" s="25"/>
      <c r="K92" s="25">
        <f t="shared" si="3"/>
        <v>7454645</v>
      </c>
    </row>
    <row r="93" spans="2:11">
      <c r="B93" s="23"/>
      <c r="C93" s="23"/>
      <c r="D93" s="24" t="s">
        <v>97</v>
      </c>
      <c r="E93" s="25">
        <v>1002150</v>
      </c>
      <c r="F93" s="25">
        <v>15707</v>
      </c>
      <c r="G93" s="25">
        <v>15709</v>
      </c>
      <c r="H93" s="25"/>
      <c r="I93" s="25">
        <f t="shared" si="2"/>
        <v>1033566</v>
      </c>
      <c r="J93" s="25"/>
      <c r="K93" s="25">
        <f t="shared" si="3"/>
        <v>1033566</v>
      </c>
    </row>
    <row r="94" spans="2:11">
      <c r="B94" s="23"/>
      <c r="C94" s="23"/>
      <c r="D94" s="24" t="s">
        <v>98</v>
      </c>
      <c r="E94" s="25"/>
      <c r="F94" s="25"/>
      <c r="G94" s="25"/>
      <c r="H94" s="25"/>
      <c r="I94" s="25">
        <f t="shared" si="2"/>
        <v>0</v>
      </c>
      <c r="J94" s="25"/>
      <c r="K94" s="25">
        <f t="shared" si="3"/>
        <v>0</v>
      </c>
    </row>
    <row r="95" spans="2:11">
      <c r="B95" s="23"/>
      <c r="C95" s="23"/>
      <c r="D95" s="24" t="s">
        <v>99</v>
      </c>
      <c r="E95" s="25">
        <v>272000</v>
      </c>
      <c r="F95" s="25"/>
      <c r="G95" s="25"/>
      <c r="H95" s="25"/>
      <c r="I95" s="25">
        <f t="shared" si="2"/>
        <v>272000</v>
      </c>
      <c r="J95" s="25"/>
      <c r="K95" s="25">
        <f t="shared" si="3"/>
        <v>272000</v>
      </c>
    </row>
    <row r="96" spans="2:11">
      <c r="B96" s="23"/>
      <c r="C96" s="23"/>
      <c r="D96" s="24" t="s">
        <v>100</v>
      </c>
      <c r="E96" s="25">
        <v>27862567</v>
      </c>
      <c r="F96" s="25">
        <v>685117</v>
      </c>
      <c r="G96" s="25">
        <v>2218626</v>
      </c>
      <c r="H96" s="25"/>
      <c r="I96" s="25">
        <f t="shared" si="2"/>
        <v>30766310</v>
      </c>
      <c r="J96" s="25"/>
      <c r="K96" s="25">
        <f t="shared" si="3"/>
        <v>30766310</v>
      </c>
    </row>
    <row r="97" spans="2:11">
      <c r="B97" s="23"/>
      <c r="C97" s="23"/>
      <c r="D97" s="24" t="s">
        <v>101</v>
      </c>
      <c r="E97" s="25">
        <v>611686</v>
      </c>
      <c r="F97" s="25">
        <v>14795</v>
      </c>
      <c r="G97" s="25">
        <v>93170</v>
      </c>
      <c r="H97" s="25"/>
      <c r="I97" s="25">
        <f t="shared" si="2"/>
        <v>719651</v>
      </c>
      <c r="J97" s="25"/>
      <c r="K97" s="25">
        <f t="shared" si="3"/>
        <v>719651</v>
      </c>
    </row>
    <row r="98" spans="2:11">
      <c r="B98" s="23"/>
      <c r="C98" s="23"/>
      <c r="D98" s="24" t="s">
        <v>102</v>
      </c>
      <c r="E98" s="25">
        <v>1011760</v>
      </c>
      <c r="F98" s="25">
        <v>142250</v>
      </c>
      <c r="G98" s="25">
        <v>68740</v>
      </c>
      <c r="H98" s="25"/>
      <c r="I98" s="25">
        <f t="shared" si="2"/>
        <v>1222750</v>
      </c>
      <c r="J98" s="25"/>
      <c r="K98" s="25">
        <f t="shared" si="3"/>
        <v>1222750</v>
      </c>
    </row>
    <row r="99" spans="2:11">
      <c r="B99" s="23"/>
      <c r="C99" s="23"/>
      <c r="D99" s="24" t="s">
        <v>103</v>
      </c>
      <c r="E99" s="25">
        <v>8635978</v>
      </c>
      <c r="F99" s="25">
        <v>11440</v>
      </c>
      <c r="G99" s="25">
        <v>67798</v>
      </c>
      <c r="H99" s="25"/>
      <c r="I99" s="25">
        <f t="shared" si="2"/>
        <v>8715216</v>
      </c>
      <c r="J99" s="25"/>
      <c r="K99" s="25">
        <f t="shared" si="3"/>
        <v>8715216</v>
      </c>
    </row>
    <row r="100" spans="2:11">
      <c r="B100" s="23"/>
      <c r="C100" s="23"/>
      <c r="D100" s="24" t="s">
        <v>104</v>
      </c>
      <c r="E100" s="25">
        <v>3317000</v>
      </c>
      <c r="F100" s="25">
        <v>16702</v>
      </c>
      <c r="G100" s="25">
        <v>360138</v>
      </c>
      <c r="H100" s="25"/>
      <c r="I100" s="25">
        <f t="shared" si="2"/>
        <v>3693840</v>
      </c>
      <c r="J100" s="25"/>
      <c r="K100" s="25">
        <f t="shared" si="3"/>
        <v>3693840</v>
      </c>
    </row>
    <row r="101" spans="2:11">
      <c r="B101" s="23"/>
      <c r="C101" s="23"/>
      <c r="D101" s="24" t="s">
        <v>105</v>
      </c>
      <c r="E101" s="25">
        <v>30000</v>
      </c>
      <c r="F101" s="25"/>
      <c r="G101" s="25"/>
      <c r="H101" s="25"/>
      <c r="I101" s="25">
        <f t="shared" si="2"/>
        <v>30000</v>
      </c>
      <c r="J101" s="25"/>
      <c r="K101" s="25">
        <f t="shared" si="3"/>
        <v>30000</v>
      </c>
    </row>
    <row r="102" spans="2:11">
      <c r="B102" s="23"/>
      <c r="C102" s="23"/>
      <c r="D102" s="24" t="s">
        <v>106</v>
      </c>
      <c r="E102" s="25">
        <v>293500</v>
      </c>
      <c r="F102" s="25"/>
      <c r="G102" s="25"/>
      <c r="H102" s="25"/>
      <c r="I102" s="25">
        <f t="shared" si="2"/>
        <v>293500</v>
      </c>
      <c r="J102" s="25"/>
      <c r="K102" s="25">
        <f t="shared" si="3"/>
        <v>293500</v>
      </c>
    </row>
    <row r="103" spans="2:11">
      <c r="B103" s="23"/>
      <c r="C103" s="23"/>
      <c r="D103" s="24" t="s">
        <v>88</v>
      </c>
      <c r="E103" s="25">
        <v>539774</v>
      </c>
      <c r="F103" s="25">
        <v>10000</v>
      </c>
      <c r="G103" s="25">
        <v>1890</v>
      </c>
      <c r="H103" s="25"/>
      <c r="I103" s="25">
        <f t="shared" si="2"/>
        <v>551664</v>
      </c>
      <c r="J103" s="25"/>
      <c r="K103" s="25">
        <f t="shared" si="3"/>
        <v>551664</v>
      </c>
    </row>
    <row r="104" spans="2:11">
      <c r="B104" s="23"/>
      <c r="C104" s="23"/>
      <c r="D104" s="24" t="s">
        <v>107</v>
      </c>
      <c r="E104" s="25"/>
      <c r="F104" s="25"/>
      <c r="G104" s="25"/>
      <c r="H104" s="25"/>
      <c r="I104" s="25">
        <f t="shared" si="2"/>
        <v>0</v>
      </c>
      <c r="J104" s="25"/>
      <c r="K104" s="25">
        <f t="shared" si="3"/>
        <v>0</v>
      </c>
    </row>
    <row r="105" spans="2:11">
      <c r="B105" s="23"/>
      <c r="C105" s="26"/>
      <c r="D105" s="27" t="s">
        <v>108</v>
      </c>
      <c r="E105" s="28">
        <f>+E62+E69+E85+E104</f>
        <v>318413288</v>
      </c>
      <c r="F105" s="28">
        <f>+F62+F69+F85+F104</f>
        <v>15986543</v>
      </c>
      <c r="G105" s="28">
        <f>+G62+G69+G85+G104</f>
        <v>30809380</v>
      </c>
      <c r="H105" s="28">
        <f>+H62+H69+H85+H104</f>
        <v>0</v>
      </c>
      <c r="I105" s="28">
        <f t="shared" si="2"/>
        <v>365209211</v>
      </c>
      <c r="J105" s="28">
        <f>+J62+J69+J85+J104</f>
        <v>0</v>
      </c>
      <c r="K105" s="28">
        <f t="shared" si="3"/>
        <v>365209211</v>
      </c>
    </row>
    <row r="106" spans="2:11">
      <c r="B106" s="26"/>
      <c r="C106" s="29" t="s">
        <v>109</v>
      </c>
      <c r="D106" s="30"/>
      <c r="E106" s="31">
        <f xml:space="preserve"> +E61 - E105</f>
        <v>-1237087</v>
      </c>
      <c r="F106" s="31">
        <f xml:space="preserve"> +F61 - F105</f>
        <v>10477569</v>
      </c>
      <c r="G106" s="31">
        <f xml:space="preserve"> +G61 - G105</f>
        <v>11592728</v>
      </c>
      <c r="H106" s="31">
        <f xml:space="preserve"> +H61 - H105</f>
        <v>0</v>
      </c>
      <c r="I106" s="31">
        <f t="shared" si="2"/>
        <v>20833210</v>
      </c>
      <c r="J106" s="31">
        <f xml:space="preserve"> +J61 - J105</f>
        <v>0</v>
      </c>
      <c r="K106" s="31">
        <f>K61-K105</f>
        <v>20833210</v>
      </c>
    </row>
    <row r="107" spans="2:11">
      <c r="B107" s="20" t="s">
        <v>110</v>
      </c>
      <c r="C107" s="20" t="s">
        <v>14</v>
      </c>
      <c r="D107" s="24" t="s">
        <v>111</v>
      </c>
      <c r="E107" s="25">
        <f>+E108+E109</f>
        <v>775000</v>
      </c>
      <c r="F107" s="25">
        <f>+F108+F109</f>
        <v>0</v>
      </c>
      <c r="G107" s="25">
        <f>+G108+G109</f>
        <v>0</v>
      </c>
      <c r="H107" s="25">
        <f>+H108+H109</f>
        <v>0</v>
      </c>
      <c r="I107" s="25">
        <f t="shared" si="2"/>
        <v>775000</v>
      </c>
      <c r="J107" s="25">
        <f>+J108+J109</f>
        <v>0</v>
      </c>
      <c r="K107" s="25">
        <f t="shared" si="3"/>
        <v>775000</v>
      </c>
    </row>
    <row r="108" spans="2:11">
      <c r="B108" s="23"/>
      <c r="C108" s="23"/>
      <c r="D108" s="24" t="s">
        <v>112</v>
      </c>
      <c r="E108" s="25">
        <v>775000</v>
      </c>
      <c r="F108" s="25"/>
      <c r="G108" s="25"/>
      <c r="H108" s="25"/>
      <c r="I108" s="25">
        <f t="shared" si="2"/>
        <v>775000</v>
      </c>
      <c r="J108" s="25"/>
      <c r="K108" s="25">
        <f t="shared" si="3"/>
        <v>775000</v>
      </c>
    </row>
    <row r="109" spans="2:11">
      <c r="B109" s="23"/>
      <c r="C109" s="23"/>
      <c r="D109" s="24" t="s">
        <v>113</v>
      </c>
      <c r="E109" s="25"/>
      <c r="F109" s="25"/>
      <c r="G109" s="25"/>
      <c r="H109" s="25"/>
      <c r="I109" s="25">
        <f t="shared" si="2"/>
        <v>0</v>
      </c>
      <c r="J109" s="25"/>
      <c r="K109" s="25">
        <f t="shared" si="3"/>
        <v>0</v>
      </c>
    </row>
    <row r="110" spans="2:11">
      <c r="B110" s="23"/>
      <c r="C110" s="23"/>
      <c r="D110" s="24" t="s">
        <v>114</v>
      </c>
      <c r="E110" s="25"/>
      <c r="F110" s="25"/>
      <c r="G110" s="25"/>
      <c r="H110" s="25"/>
      <c r="I110" s="25">
        <f t="shared" si="2"/>
        <v>0</v>
      </c>
      <c r="J110" s="25"/>
      <c r="K110" s="25">
        <f t="shared" si="3"/>
        <v>0</v>
      </c>
    </row>
    <row r="111" spans="2:11">
      <c r="B111" s="23"/>
      <c r="C111" s="26"/>
      <c r="D111" s="27" t="s">
        <v>115</v>
      </c>
      <c r="E111" s="28">
        <f>+E107+E110</f>
        <v>775000</v>
      </c>
      <c r="F111" s="28">
        <f>+F107+F110</f>
        <v>0</v>
      </c>
      <c r="G111" s="28">
        <f>+G107+G110</f>
        <v>0</v>
      </c>
      <c r="H111" s="28">
        <f>+H107+H110</f>
        <v>0</v>
      </c>
      <c r="I111" s="28">
        <f t="shared" si="2"/>
        <v>775000</v>
      </c>
      <c r="J111" s="28">
        <f>+J107+J110</f>
        <v>0</v>
      </c>
      <c r="K111" s="28">
        <f t="shared" si="3"/>
        <v>775000</v>
      </c>
    </row>
    <row r="112" spans="2:11">
      <c r="B112" s="23"/>
      <c r="C112" s="20" t="s">
        <v>65</v>
      </c>
      <c r="D112" s="24" t="s">
        <v>116</v>
      </c>
      <c r="E112" s="25"/>
      <c r="F112" s="25"/>
      <c r="G112" s="25"/>
      <c r="H112" s="25"/>
      <c r="I112" s="25">
        <f t="shared" si="2"/>
        <v>0</v>
      </c>
      <c r="J112" s="25"/>
      <c r="K112" s="25">
        <f t="shared" si="3"/>
        <v>0</v>
      </c>
    </row>
    <row r="113" spans="2:11">
      <c r="B113" s="23"/>
      <c r="C113" s="23"/>
      <c r="D113" s="24" t="s">
        <v>117</v>
      </c>
      <c r="E113" s="25">
        <f>+E114</f>
        <v>1517160</v>
      </c>
      <c r="F113" s="25">
        <f>+F114</f>
        <v>0</v>
      </c>
      <c r="G113" s="25">
        <f>+G114</f>
        <v>0</v>
      </c>
      <c r="H113" s="25">
        <f>+H114</f>
        <v>0</v>
      </c>
      <c r="I113" s="25">
        <f t="shared" si="2"/>
        <v>1517160</v>
      </c>
      <c r="J113" s="25">
        <f>+J114</f>
        <v>0</v>
      </c>
      <c r="K113" s="25">
        <f t="shared" si="3"/>
        <v>1517160</v>
      </c>
    </row>
    <row r="114" spans="2:11">
      <c r="B114" s="23"/>
      <c r="C114" s="23"/>
      <c r="D114" s="24" t="s">
        <v>118</v>
      </c>
      <c r="E114" s="25">
        <v>1517160</v>
      </c>
      <c r="F114" s="25"/>
      <c r="G114" s="25"/>
      <c r="H114" s="25"/>
      <c r="I114" s="25">
        <f t="shared" si="2"/>
        <v>1517160</v>
      </c>
      <c r="J114" s="25"/>
      <c r="K114" s="25">
        <f t="shared" si="3"/>
        <v>1517160</v>
      </c>
    </row>
    <row r="115" spans="2:11">
      <c r="B115" s="23"/>
      <c r="C115" s="26"/>
      <c r="D115" s="27" t="s">
        <v>119</v>
      </c>
      <c r="E115" s="28">
        <f>+E112+E113</f>
        <v>1517160</v>
      </c>
      <c r="F115" s="28">
        <f>+F112+F113</f>
        <v>0</v>
      </c>
      <c r="G115" s="28">
        <f>+G112+G113</f>
        <v>0</v>
      </c>
      <c r="H115" s="28">
        <f>+H112+H113</f>
        <v>0</v>
      </c>
      <c r="I115" s="28">
        <f t="shared" si="2"/>
        <v>1517160</v>
      </c>
      <c r="J115" s="28">
        <f>+J112+J113</f>
        <v>0</v>
      </c>
      <c r="K115" s="28">
        <f t="shared" si="3"/>
        <v>1517160</v>
      </c>
    </row>
    <row r="116" spans="2:11">
      <c r="B116" s="26"/>
      <c r="C116" s="32" t="s">
        <v>120</v>
      </c>
      <c r="D116" s="30"/>
      <c r="E116" s="31">
        <f xml:space="preserve"> +E111 - E115</f>
        <v>-742160</v>
      </c>
      <c r="F116" s="31">
        <f xml:space="preserve"> +F111 - F115</f>
        <v>0</v>
      </c>
      <c r="G116" s="31">
        <f xml:space="preserve"> +G111 - G115</f>
        <v>0</v>
      </c>
      <c r="H116" s="31">
        <f xml:space="preserve"> +H111 - H115</f>
        <v>0</v>
      </c>
      <c r="I116" s="31">
        <f t="shared" si="2"/>
        <v>-742160</v>
      </c>
      <c r="J116" s="31">
        <f xml:space="preserve"> +J111 - J115</f>
        <v>0</v>
      </c>
      <c r="K116" s="31">
        <f>K111-K115</f>
        <v>-742160</v>
      </c>
    </row>
    <row r="117" spans="2:11">
      <c r="B117" s="20" t="s">
        <v>121</v>
      </c>
      <c r="C117" s="20" t="s">
        <v>14</v>
      </c>
      <c r="D117" s="24" t="s">
        <v>122</v>
      </c>
      <c r="E117" s="25"/>
      <c r="F117" s="25"/>
      <c r="G117" s="25"/>
      <c r="H117" s="25"/>
      <c r="I117" s="25">
        <f t="shared" si="2"/>
        <v>0</v>
      </c>
      <c r="J117" s="25"/>
      <c r="K117" s="25">
        <f t="shared" si="3"/>
        <v>0</v>
      </c>
    </row>
    <row r="118" spans="2:11">
      <c r="B118" s="23"/>
      <c r="C118" s="23"/>
      <c r="D118" s="24" t="s">
        <v>123</v>
      </c>
      <c r="E118" s="25">
        <f>+E119+E120</f>
        <v>739896</v>
      </c>
      <c r="F118" s="25">
        <f>+F119+F120</f>
        <v>0</v>
      </c>
      <c r="G118" s="25">
        <f>+G119+G120</f>
        <v>957048</v>
      </c>
      <c r="H118" s="25">
        <f>+H119+H120</f>
        <v>0</v>
      </c>
      <c r="I118" s="25">
        <f t="shared" si="2"/>
        <v>1696944</v>
      </c>
      <c r="J118" s="25">
        <f>+J119+J120</f>
        <v>0</v>
      </c>
      <c r="K118" s="25">
        <f t="shared" si="3"/>
        <v>1696944</v>
      </c>
    </row>
    <row r="119" spans="2:11">
      <c r="B119" s="23"/>
      <c r="C119" s="23"/>
      <c r="D119" s="24" t="s">
        <v>124</v>
      </c>
      <c r="E119" s="25">
        <v>739896</v>
      </c>
      <c r="F119" s="25"/>
      <c r="G119" s="25">
        <v>957048</v>
      </c>
      <c r="H119" s="25"/>
      <c r="I119" s="25">
        <f t="shared" si="2"/>
        <v>1696944</v>
      </c>
      <c r="J119" s="25"/>
      <c r="K119" s="25">
        <f t="shared" si="3"/>
        <v>1696944</v>
      </c>
    </row>
    <row r="120" spans="2:11">
      <c r="B120" s="23"/>
      <c r="C120" s="23"/>
      <c r="D120" s="24" t="s">
        <v>125</v>
      </c>
      <c r="E120" s="25"/>
      <c r="F120" s="25"/>
      <c r="G120" s="25"/>
      <c r="H120" s="25"/>
      <c r="I120" s="25">
        <f t="shared" si="2"/>
        <v>0</v>
      </c>
      <c r="J120" s="25"/>
      <c r="K120" s="25">
        <f t="shared" si="3"/>
        <v>0</v>
      </c>
    </row>
    <row r="121" spans="2:11">
      <c r="B121" s="23"/>
      <c r="C121" s="23"/>
      <c r="D121" s="24" t="s">
        <v>126</v>
      </c>
      <c r="E121" s="25"/>
      <c r="F121" s="25"/>
      <c r="G121" s="25"/>
      <c r="H121" s="25"/>
      <c r="I121" s="25">
        <f t="shared" si="2"/>
        <v>0</v>
      </c>
      <c r="J121" s="25"/>
      <c r="K121" s="25">
        <f t="shared" si="3"/>
        <v>0</v>
      </c>
    </row>
    <row r="122" spans="2:11">
      <c r="B122" s="23"/>
      <c r="C122" s="23"/>
      <c r="D122" s="24" t="s">
        <v>127</v>
      </c>
      <c r="E122" s="25"/>
      <c r="F122" s="25"/>
      <c r="G122" s="25"/>
      <c r="H122" s="25"/>
      <c r="I122" s="25">
        <f t="shared" si="2"/>
        <v>0</v>
      </c>
      <c r="J122" s="25"/>
      <c r="K122" s="25">
        <f t="shared" si="3"/>
        <v>0</v>
      </c>
    </row>
    <row r="123" spans="2:11">
      <c r="B123" s="23"/>
      <c r="C123" s="23"/>
      <c r="D123" s="24" t="s">
        <v>128</v>
      </c>
      <c r="E123" s="25"/>
      <c r="F123" s="25"/>
      <c r="G123" s="25"/>
      <c r="H123" s="25"/>
      <c r="I123" s="25">
        <f t="shared" si="2"/>
        <v>0</v>
      </c>
      <c r="J123" s="25"/>
      <c r="K123" s="25">
        <f t="shared" si="3"/>
        <v>0</v>
      </c>
    </row>
    <row r="124" spans="2:11">
      <c r="B124" s="23"/>
      <c r="C124" s="23"/>
      <c r="D124" s="24" t="s">
        <v>129</v>
      </c>
      <c r="E124" s="25">
        <f>+E125</f>
        <v>0</v>
      </c>
      <c r="F124" s="25">
        <f>+F125</f>
        <v>0</v>
      </c>
      <c r="G124" s="25">
        <f>+G125</f>
        <v>0</v>
      </c>
      <c r="H124" s="25">
        <f>+H125</f>
        <v>0</v>
      </c>
      <c r="I124" s="25">
        <f t="shared" si="2"/>
        <v>0</v>
      </c>
      <c r="J124" s="25">
        <f>+J125</f>
        <v>0</v>
      </c>
      <c r="K124" s="25">
        <f t="shared" si="3"/>
        <v>0</v>
      </c>
    </row>
    <row r="125" spans="2:11">
      <c r="B125" s="23"/>
      <c r="C125" s="23"/>
      <c r="D125" s="24" t="s">
        <v>130</v>
      </c>
      <c r="E125" s="25"/>
      <c r="F125" s="25"/>
      <c r="G125" s="25"/>
      <c r="H125" s="25"/>
      <c r="I125" s="25">
        <f t="shared" si="2"/>
        <v>0</v>
      </c>
      <c r="J125" s="25"/>
      <c r="K125" s="25">
        <f t="shared" si="3"/>
        <v>0</v>
      </c>
    </row>
    <row r="126" spans="2:11">
      <c r="B126" s="23"/>
      <c r="C126" s="26"/>
      <c r="D126" s="27" t="s">
        <v>131</v>
      </c>
      <c r="E126" s="28">
        <f>+E117+E118+E121+E122+E123+E124</f>
        <v>739896</v>
      </c>
      <c r="F126" s="28">
        <f>+F117+F118+F121+F122+F123+F124</f>
        <v>0</v>
      </c>
      <c r="G126" s="28">
        <f>+G117+G118+G121+G122+G123+G124</f>
        <v>957048</v>
      </c>
      <c r="H126" s="28">
        <f>+H117+H118+H121+H122+H123+H124</f>
        <v>0</v>
      </c>
      <c r="I126" s="28">
        <f t="shared" si="2"/>
        <v>1696944</v>
      </c>
      <c r="J126" s="28">
        <f>+J117+J118+J121+J122+J123+J124</f>
        <v>0</v>
      </c>
      <c r="K126" s="28">
        <f t="shared" si="3"/>
        <v>1696944</v>
      </c>
    </row>
    <row r="127" spans="2:11">
      <c r="B127" s="23"/>
      <c r="C127" s="20" t="s">
        <v>65</v>
      </c>
      <c r="D127" s="24" t="s">
        <v>132</v>
      </c>
      <c r="E127" s="25">
        <f>+E128</f>
        <v>0</v>
      </c>
      <c r="F127" s="25">
        <f>+F128</f>
        <v>0</v>
      </c>
      <c r="G127" s="25">
        <f>+G128</f>
        <v>0</v>
      </c>
      <c r="H127" s="25">
        <f>+H128</f>
        <v>0</v>
      </c>
      <c r="I127" s="25">
        <f t="shared" si="2"/>
        <v>0</v>
      </c>
      <c r="J127" s="25">
        <f>+J128</f>
        <v>0</v>
      </c>
      <c r="K127" s="25">
        <f t="shared" si="3"/>
        <v>0</v>
      </c>
    </row>
    <row r="128" spans="2:11">
      <c r="B128" s="23"/>
      <c r="C128" s="23"/>
      <c r="D128" s="24" t="s">
        <v>133</v>
      </c>
      <c r="E128" s="25"/>
      <c r="F128" s="25"/>
      <c r="G128" s="25"/>
      <c r="H128" s="25"/>
      <c r="I128" s="25">
        <f t="shared" si="2"/>
        <v>0</v>
      </c>
      <c r="J128" s="25"/>
      <c r="K128" s="25">
        <f t="shared" si="3"/>
        <v>0</v>
      </c>
    </row>
    <row r="129" spans="2:11">
      <c r="B129" s="23"/>
      <c r="C129" s="23"/>
      <c r="D129" s="33" t="s">
        <v>134</v>
      </c>
      <c r="E129" s="34"/>
      <c r="F129" s="34"/>
      <c r="G129" s="34"/>
      <c r="H129" s="34"/>
      <c r="I129" s="34">
        <f t="shared" si="2"/>
        <v>0</v>
      </c>
      <c r="J129" s="34"/>
      <c r="K129" s="34">
        <f t="shared" si="3"/>
        <v>0</v>
      </c>
    </row>
    <row r="130" spans="2:11">
      <c r="B130" s="23"/>
      <c r="C130" s="23"/>
      <c r="D130" s="33" t="s">
        <v>135</v>
      </c>
      <c r="E130" s="34">
        <v>2442765</v>
      </c>
      <c r="F130" s="34">
        <v>180789</v>
      </c>
      <c r="G130" s="34">
        <v>217104</v>
      </c>
      <c r="H130" s="34"/>
      <c r="I130" s="34">
        <f t="shared" si="2"/>
        <v>2840658</v>
      </c>
      <c r="J130" s="34"/>
      <c r="K130" s="34">
        <f t="shared" si="3"/>
        <v>2840658</v>
      </c>
    </row>
    <row r="131" spans="2:11">
      <c r="B131" s="23"/>
      <c r="C131" s="26"/>
      <c r="D131" s="35" t="s">
        <v>136</v>
      </c>
      <c r="E131" s="36">
        <f>+E127+E129+E130</f>
        <v>2442765</v>
      </c>
      <c r="F131" s="36">
        <f>+F127+F129+F130</f>
        <v>180789</v>
      </c>
      <c r="G131" s="36">
        <f>+G127+G129+G130</f>
        <v>217104</v>
      </c>
      <c r="H131" s="36">
        <f>+H127+H129+H130</f>
        <v>0</v>
      </c>
      <c r="I131" s="36">
        <f t="shared" si="2"/>
        <v>2840658</v>
      </c>
      <c r="J131" s="36">
        <f>+J127+J129+J130</f>
        <v>0</v>
      </c>
      <c r="K131" s="36">
        <f t="shared" si="3"/>
        <v>2840658</v>
      </c>
    </row>
    <row r="132" spans="2:11">
      <c r="B132" s="26"/>
      <c r="C132" s="32" t="s">
        <v>137</v>
      </c>
      <c r="D132" s="30"/>
      <c r="E132" s="31">
        <f xml:space="preserve"> +E126 - E131</f>
        <v>-1702869</v>
      </c>
      <c r="F132" s="31">
        <f xml:space="preserve"> +F126 - F131</f>
        <v>-180789</v>
      </c>
      <c r="G132" s="31">
        <f xml:space="preserve"> +G126 - G131</f>
        <v>739944</v>
      </c>
      <c r="H132" s="31">
        <f xml:space="preserve"> +H126 - H131</f>
        <v>0</v>
      </c>
      <c r="I132" s="31">
        <f t="shared" si="2"/>
        <v>-1143714</v>
      </c>
      <c r="J132" s="31">
        <f xml:space="preserve"> +J126 - J131</f>
        <v>0</v>
      </c>
      <c r="K132" s="31">
        <f>K126-K131</f>
        <v>-1143714</v>
      </c>
    </row>
    <row r="133" spans="2:11">
      <c r="B133" s="32" t="s">
        <v>138</v>
      </c>
      <c r="C133" s="29"/>
      <c r="D133" s="30"/>
      <c r="E133" s="31">
        <f xml:space="preserve"> +E106 +E116 +E132</f>
        <v>-3682116</v>
      </c>
      <c r="F133" s="31">
        <f xml:space="preserve"> +F106 +F116 +F132</f>
        <v>10296780</v>
      </c>
      <c r="G133" s="31">
        <f xml:space="preserve"> +G106 +G116 +G132</f>
        <v>12332672</v>
      </c>
      <c r="H133" s="31">
        <f xml:space="preserve"> +H106 +H116 +H132</f>
        <v>0</v>
      </c>
      <c r="I133" s="31">
        <f t="shared" si="2"/>
        <v>18947336</v>
      </c>
      <c r="J133" s="31">
        <f xml:space="preserve"> +J106 +J116 +J132</f>
        <v>0</v>
      </c>
      <c r="K133" s="31">
        <f>K106+K116+K132</f>
        <v>18947336</v>
      </c>
    </row>
    <row r="134" spans="2:11">
      <c r="B134" s="32" t="s">
        <v>139</v>
      </c>
      <c r="C134" s="29"/>
      <c r="D134" s="30"/>
      <c r="E134" s="31">
        <v>139824935</v>
      </c>
      <c r="F134" s="31">
        <v>35773318</v>
      </c>
      <c r="G134" s="31">
        <v>219791621</v>
      </c>
      <c r="H134" s="31"/>
      <c r="I134" s="31">
        <f t="shared" si="2"/>
        <v>395389874</v>
      </c>
      <c r="J134" s="31"/>
      <c r="K134" s="31">
        <f t="shared" si="3"/>
        <v>395389874</v>
      </c>
    </row>
    <row r="135" spans="2:11">
      <c r="B135" s="32" t="s">
        <v>140</v>
      </c>
      <c r="C135" s="29"/>
      <c r="D135" s="30"/>
      <c r="E135" s="31">
        <f xml:space="preserve"> +E133 +E134</f>
        <v>136142819</v>
      </c>
      <c r="F135" s="31">
        <f xml:space="preserve"> +F133 +F134</f>
        <v>46070098</v>
      </c>
      <c r="G135" s="31">
        <f xml:space="preserve"> +G133 +G134</f>
        <v>232124293</v>
      </c>
      <c r="H135" s="31">
        <f xml:space="preserve"> +H133 +H134</f>
        <v>0</v>
      </c>
      <c r="I135" s="31">
        <f t="shared" si="2"/>
        <v>414337210</v>
      </c>
      <c r="J135" s="31">
        <f xml:space="preserve"> +J133 +J134</f>
        <v>0</v>
      </c>
      <c r="K135" s="31">
        <f>K133+K134</f>
        <v>414337210</v>
      </c>
    </row>
  </sheetData>
  <mergeCells count="16">
    <mergeCell ref="B117:B132"/>
    <mergeCell ref="C117:C126"/>
    <mergeCell ref="C127:C131"/>
    <mergeCell ref="B7:B106"/>
    <mergeCell ref="C7:C61"/>
    <mergeCell ref="C62:C105"/>
    <mergeCell ref="B107:B116"/>
    <mergeCell ref="C107:C111"/>
    <mergeCell ref="C112:C115"/>
    <mergeCell ref="B2:K2"/>
    <mergeCell ref="B3:K3"/>
    <mergeCell ref="B5:D6"/>
    <mergeCell ref="E5:H5"/>
    <mergeCell ref="I5:I6"/>
    <mergeCell ref="J5:J6"/>
    <mergeCell ref="K5:K6"/>
  </mergeCells>
  <phoneticPr fontId="2"/>
  <pageMargins left="0.7" right="0.7" top="0.75" bottom="0.75" header="0.3" footer="0.3"/>
  <pageSetup paperSize="9" fitToHeight="0" orientation="portrait" r:id="rId1"/>
  <headerFooter>
    <oddHeader>&amp;L社会福祉法人矢祭福祉会</oddHead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400D15-77F0-4FC3-B722-A2FD36DB9838}">
  <sheetPr>
    <pageSetUpPr fitToPage="1"/>
  </sheetPr>
  <dimension ref="B1:I135"/>
  <sheetViews>
    <sheetView showGridLines="0" workbookViewId="0"/>
  </sheetViews>
  <sheetFormatPr defaultRowHeight="18.75"/>
  <cols>
    <col min="1" max="3" width="2.875" customWidth="1"/>
    <col min="4" max="4" width="44.375" customWidth="1"/>
    <col min="5" max="9" width="20.75" customWidth="1"/>
  </cols>
  <sheetData>
    <row r="1" spans="2:9" ht="21">
      <c r="B1" s="1"/>
      <c r="C1" s="1"/>
      <c r="D1" s="1"/>
      <c r="E1" s="1"/>
      <c r="F1" s="1"/>
      <c r="H1" s="2"/>
      <c r="I1" s="3" t="s">
        <v>0</v>
      </c>
    </row>
    <row r="2" spans="2:9" ht="21">
      <c r="B2" s="4" t="s">
        <v>141</v>
      </c>
      <c r="C2" s="4"/>
      <c r="D2" s="4"/>
      <c r="E2" s="4"/>
      <c r="F2" s="4"/>
      <c r="G2" s="4"/>
      <c r="H2" s="4"/>
      <c r="I2" s="4"/>
    </row>
    <row r="3" spans="2:9" ht="21">
      <c r="B3" s="5" t="s">
        <v>2</v>
      </c>
      <c r="C3" s="5"/>
      <c r="D3" s="5"/>
      <c r="E3" s="5"/>
      <c r="F3" s="5"/>
      <c r="G3" s="5"/>
      <c r="H3" s="5"/>
      <c r="I3" s="5"/>
    </row>
    <row r="4" spans="2:9">
      <c r="B4" s="6"/>
      <c r="C4" s="6"/>
      <c r="D4" s="6"/>
      <c r="E4" s="6"/>
      <c r="F4" s="6"/>
      <c r="G4" s="7"/>
      <c r="H4" s="7"/>
      <c r="I4" s="6" t="s">
        <v>3</v>
      </c>
    </row>
    <row r="5" spans="2:9">
      <c r="B5" s="8" t="s">
        <v>4</v>
      </c>
      <c r="C5" s="9"/>
      <c r="D5" s="10"/>
      <c r="E5" s="11" t="s">
        <v>5</v>
      </c>
      <c r="F5" s="12"/>
      <c r="G5" s="13" t="s">
        <v>6</v>
      </c>
      <c r="H5" s="13" t="s">
        <v>7</v>
      </c>
      <c r="I5" s="13" t="s">
        <v>8</v>
      </c>
    </row>
    <row r="6" spans="2:9" ht="57">
      <c r="B6" s="14"/>
      <c r="C6" s="15"/>
      <c r="D6" s="16"/>
      <c r="E6" s="17" t="s">
        <v>142</v>
      </c>
      <c r="F6" s="18" t="s">
        <v>143</v>
      </c>
      <c r="G6" s="19"/>
      <c r="H6" s="19"/>
      <c r="I6" s="19"/>
    </row>
    <row r="7" spans="2:9">
      <c r="B7" s="20" t="s">
        <v>13</v>
      </c>
      <c r="C7" s="20" t="s">
        <v>14</v>
      </c>
      <c r="D7" s="21" t="s">
        <v>15</v>
      </c>
      <c r="E7" s="22">
        <f>+E8+E12+E18+E21+E23+E27+E34+E36</f>
        <v>0</v>
      </c>
      <c r="F7" s="22">
        <f>+F8+F12+F18+F21+F23+F27+F34+F36</f>
        <v>31452317</v>
      </c>
      <c r="G7" s="22">
        <f>+E7+F7</f>
        <v>31452317</v>
      </c>
      <c r="H7" s="22">
        <f>+H8+H12+H18+H21+H23+H27+H34+H36</f>
        <v>0</v>
      </c>
      <c r="I7" s="22">
        <f>G7-ABS(H7)</f>
        <v>31452317</v>
      </c>
    </row>
    <row r="8" spans="2:9">
      <c r="B8" s="23"/>
      <c r="C8" s="23"/>
      <c r="D8" s="24" t="s">
        <v>16</v>
      </c>
      <c r="E8" s="25">
        <f>+E9+E10+E11</f>
        <v>0</v>
      </c>
      <c r="F8" s="25">
        <f>+F9+F10+F11</f>
        <v>0</v>
      </c>
      <c r="G8" s="25">
        <f t="shared" ref="G8:G71" si="0">+E8+F8</f>
        <v>0</v>
      </c>
      <c r="H8" s="25">
        <f>+H9+H10+H11</f>
        <v>0</v>
      </c>
      <c r="I8" s="25">
        <f t="shared" ref="I8:I71" si="1">G8-ABS(H8)</f>
        <v>0</v>
      </c>
    </row>
    <row r="9" spans="2:9">
      <c r="B9" s="23"/>
      <c r="C9" s="23"/>
      <c r="D9" s="24" t="s">
        <v>17</v>
      </c>
      <c r="E9" s="25"/>
      <c r="F9" s="25"/>
      <c r="G9" s="25">
        <f t="shared" si="0"/>
        <v>0</v>
      </c>
      <c r="H9" s="25"/>
      <c r="I9" s="25">
        <f t="shared" si="1"/>
        <v>0</v>
      </c>
    </row>
    <row r="10" spans="2:9">
      <c r="B10" s="23"/>
      <c r="C10" s="23"/>
      <c r="D10" s="24" t="s">
        <v>18</v>
      </c>
      <c r="E10" s="25"/>
      <c r="F10" s="25"/>
      <c r="G10" s="25">
        <f t="shared" si="0"/>
        <v>0</v>
      </c>
      <c r="H10" s="25"/>
      <c r="I10" s="25">
        <f t="shared" si="1"/>
        <v>0</v>
      </c>
    </row>
    <row r="11" spans="2:9">
      <c r="B11" s="23"/>
      <c r="C11" s="23"/>
      <c r="D11" s="24" t="s">
        <v>19</v>
      </c>
      <c r="E11" s="25"/>
      <c r="F11" s="25"/>
      <c r="G11" s="25">
        <f t="shared" si="0"/>
        <v>0</v>
      </c>
      <c r="H11" s="25"/>
      <c r="I11" s="25">
        <f t="shared" si="1"/>
        <v>0</v>
      </c>
    </row>
    <row r="12" spans="2:9">
      <c r="B12" s="23"/>
      <c r="C12" s="23"/>
      <c r="D12" s="24" t="s">
        <v>20</v>
      </c>
      <c r="E12" s="25">
        <f>+E13+E14+E15+E16+E17</f>
        <v>0</v>
      </c>
      <c r="F12" s="25">
        <f>+F13+F14+F15+F16+F17</f>
        <v>31452317</v>
      </c>
      <c r="G12" s="25">
        <f t="shared" si="0"/>
        <v>31452317</v>
      </c>
      <c r="H12" s="25">
        <f>+H13+H14+H15+H16+H17</f>
        <v>0</v>
      </c>
      <c r="I12" s="25">
        <f t="shared" si="1"/>
        <v>31452317</v>
      </c>
    </row>
    <row r="13" spans="2:9">
      <c r="B13" s="23"/>
      <c r="C13" s="23"/>
      <c r="D13" s="24" t="s">
        <v>17</v>
      </c>
      <c r="E13" s="25"/>
      <c r="F13" s="25">
        <v>22032657</v>
      </c>
      <c r="G13" s="25">
        <f t="shared" si="0"/>
        <v>22032657</v>
      </c>
      <c r="H13" s="25"/>
      <c r="I13" s="25">
        <f t="shared" si="1"/>
        <v>22032657</v>
      </c>
    </row>
    <row r="14" spans="2:9">
      <c r="B14" s="23"/>
      <c r="C14" s="23"/>
      <c r="D14" s="24" t="s">
        <v>21</v>
      </c>
      <c r="E14" s="25"/>
      <c r="F14" s="25">
        <v>5920684</v>
      </c>
      <c r="G14" s="25">
        <f t="shared" si="0"/>
        <v>5920684</v>
      </c>
      <c r="H14" s="25"/>
      <c r="I14" s="25">
        <f t="shared" si="1"/>
        <v>5920684</v>
      </c>
    </row>
    <row r="15" spans="2:9">
      <c r="B15" s="23"/>
      <c r="C15" s="23"/>
      <c r="D15" s="24" t="s">
        <v>22</v>
      </c>
      <c r="E15" s="25"/>
      <c r="F15" s="25"/>
      <c r="G15" s="25">
        <f t="shared" si="0"/>
        <v>0</v>
      </c>
      <c r="H15" s="25"/>
      <c r="I15" s="25">
        <f t="shared" si="1"/>
        <v>0</v>
      </c>
    </row>
    <row r="16" spans="2:9">
      <c r="B16" s="23"/>
      <c r="C16" s="23"/>
      <c r="D16" s="24" t="s">
        <v>23</v>
      </c>
      <c r="E16" s="25"/>
      <c r="F16" s="25">
        <v>2743197</v>
      </c>
      <c r="G16" s="25">
        <f t="shared" si="0"/>
        <v>2743197</v>
      </c>
      <c r="H16" s="25"/>
      <c r="I16" s="25">
        <f t="shared" si="1"/>
        <v>2743197</v>
      </c>
    </row>
    <row r="17" spans="2:9">
      <c r="B17" s="23"/>
      <c r="C17" s="23"/>
      <c r="D17" s="24" t="s">
        <v>24</v>
      </c>
      <c r="E17" s="25"/>
      <c r="F17" s="25">
        <v>755779</v>
      </c>
      <c r="G17" s="25">
        <f t="shared" si="0"/>
        <v>755779</v>
      </c>
      <c r="H17" s="25"/>
      <c r="I17" s="25">
        <f t="shared" si="1"/>
        <v>755779</v>
      </c>
    </row>
    <row r="18" spans="2:9">
      <c r="B18" s="23"/>
      <c r="C18" s="23"/>
      <c r="D18" s="24" t="s">
        <v>25</v>
      </c>
      <c r="E18" s="25">
        <f>+E19+E20</f>
        <v>0</v>
      </c>
      <c r="F18" s="25">
        <f>+F19+F20</f>
        <v>0</v>
      </c>
      <c r="G18" s="25">
        <f t="shared" si="0"/>
        <v>0</v>
      </c>
      <c r="H18" s="25">
        <f>+H19+H20</f>
        <v>0</v>
      </c>
      <c r="I18" s="25">
        <f t="shared" si="1"/>
        <v>0</v>
      </c>
    </row>
    <row r="19" spans="2:9">
      <c r="B19" s="23"/>
      <c r="C19" s="23"/>
      <c r="D19" s="24" t="s">
        <v>17</v>
      </c>
      <c r="E19" s="25"/>
      <c r="F19" s="25"/>
      <c r="G19" s="25">
        <f t="shared" si="0"/>
        <v>0</v>
      </c>
      <c r="H19" s="25"/>
      <c r="I19" s="25">
        <f t="shared" si="1"/>
        <v>0</v>
      </c>
    </row>
    <row r="20" spans="2:9">
      <c r="B20" s="23"/>
      <c r="C20" s="23"/>
      <c r="D20" s="24" t="s">
        <v>23</v>
      </c>
      <c r="E20" s="25"/>
      <c r="F20" s="25"/>
      <c r="G20" s="25">
        <f t="shared" si="0"/>
        <v>0</v>
      </c>
      <c r="H20" s="25"/>
      <c r="I20" s="25">
        <f t="shared" si="1"/>
        <v>0</v>
      </c>
    </row>
    <row r="21" spans="2:9">
      <c r="B21" s="23"/>
      <c r="C21" s="23"/>
      <c r="D21" s="24" t="s">
        <v>26</v>
      </c>
      <c r="E21" s="25">
        <f>+E22</f>
        <v>0</v>
      </c>
      <c r="F21" s="25">
        <f>+F22</f>
        <v>0</v>
      </c>
      <c r="G21" s="25">
        <f t="shared" si="0"/>
        <v>0</v>
      </c>
      <c r="H21" s="25">
        <f>+H22</f>
        <v>0</v>
      </c>
      <c r="I21" s="25">
        <f t="shared" si="1"/>
        <v>0</v>
      </c>
    </row>
    <row r="22" spans="2:9">
      <c r="B22" s="23"/>
      <c r="C22" s="23"/>
      <c r="D22" s="24" t="s">
        <v>27</v>
      </c>
      <c r="E22" s="25"/>
      <c r="F22" s="25"/>
      <c r="G22" s="25">
        <f t="shared" si="0"/>
        <v>0</v>
      </c>
      <c r="H22" s="25"/>
      <c r="I22" s="25">
        <f t="shared" si="1"/>
        <v>0</v>
      </c>
    </row>
    <row r="23" spans="2:9">
      <c r="B23" s="23"/>
      <c r="C23" s="23"/>
      <c r="D23" s="24" t="s">
        <v>28</v>
      </c>
      <c r="E23" s="25">
        <f>+E24+E25+E26</f>
        <v>0</v>
      </c>
      <c r="F23" s="25">
        <f>+F24+F25+F26</f>
        <v>0</v>
      </c>
      <c r="G23" s="25">
        <f t="shared" si="0"/>
        <v>0</v>
      </c>
      <c r="H23" s="25">
        <f>+H24+H25+H26</f>
        <v>0</v>
      </c>
      <c r="I23" s="25">
        <f t="shared" si="1"/>
        <v>0</v>
      </c>
    </row>
    <row r="24" spans="2:9">
      <c r="B24" s="23"/>
      <c r="C24" s="23"/>
      <c r="D24" s="24" t="s">
        <v>29</v>
      </c>
      <c r="E24" s="25"/>
      <c r="F24" s="25"/>
      <c r="G24" s="25">
        <f t="shared" si="0"/>
        <v>0</v>
      </c>
      <c r="H24" s="25"/>
      <c r="I24" s="25">
        <f t="shared" si="1"/>
        <v>0</v>
      </c>
    </row>
    <row r="25" spans="2:9">
      <c r="B25" s="23"/>
      <c r="C25" s="23"/>
      <c r="D25" s="24" t="s">
        <v>30</v>
      </c>
      <c r="E25" s="25"/>
      <c r="F25" s="25"/>
      <c r="G25" s="25">
        <f t="shared" si="0"/>
        <v>0</v>
      </c>
      <c r="H25" s="25"/>
      <c r="I25" s="25">
        <f t="shared" si="1"/>
        <v>0</v>
      </c>
    </row>
    <row r="26" spans="2:9">
      <c r="B26" s="23"/>
      <c r="C26" s="23"/>
      <c r="D26" s="24" t="s">
        <v>31</v>
      </c>
      <c r="E26" s="25"/>
      <c r="F26" s="25"/>
      <c r="G26" s="25">
        <f t="shared" si="0"/>
        <v>0</v>
      </c>
      <c r="H26" s="25"/>
      <c r="I26" s="25">
        <f t="shared" si="1"/>
        <v>0</v>
      </c>
    </row>
    <row r="27" spans="2:9">
      <c r="B27" s="23"/>
      <c r="C27" s="23"/>
      <c r="D27" s="24" t="s">
        <v>32</v>
      </c>
      <c r="E27" s="25">
        <f>+E28+E29+E30+E31+E32+E33</f>
        <v>0</v>
      </c>
      <c r="F27" s="25">
        <f>+F28+F29+F30+F31+F32+F33</f>
        <v>0</v>
      </c>
      <c r="G27" s="25">
        <f t="shared" si="0"/>
        <v>0</v>
      </c>
      <c r="H27" s="25">
        <f>+H28+H29+H30+H31+H32+H33</f>
        <v>0</v>
      </c>
      <c r="I27" s="25">
        <f t="shared" si="1"/>
        <v>0</v>
      </c>
    </row>
    <row r="28" spans="2:9">
      <c r="B28" s="23"/>
      <c r="C28" s="23"/>
      <c r="D28" s="24" t="s">
        <v>33</v>
      </c>
      <c r="E28" s="25"/>
      <c r="F28" s="25"/>
      <c r="G28" s="25">
        <f t="shared" si="0"/>
        <v>0</v>
      </c>
      <c r="H28" s="25"/>
      <c r="I28" s="25">
        <f t="shared" si="1"/>
        <v>0</v>
      </c>
    </row>
    <row r="29" spans="2:9">
      <c r="B29" s="23"/>
      <c r="C29" s="23"/>
      <c r="D29" s="24" t="s">
        <v>34</v>
      </c>
      <c r="E29" s="25"/>
      <c r="F29" s="25"/>
      <c r="G29" s="25">
        <f t="shared" si="0"/>
        <v>0</v>
      </c>
      <c r="H29" s="25"/>
      <c r="I29" s="25">
        <f t="shared" si="1"/>
        <v>0</v>
      </c>
    </row>
    <row r="30" spans="2:9">
      <c r="B30" s="23"/>
      <c r="C30" s="23"/>
      <c r="D30" s="24" t="s">
        <v>35</v>
      </c>
      <c r="E30" s="25"/>
      <c r="F30" s="25"/>
      <c r="G30" s="25">
        <f t="shared" si="0"/>
        <v>0</v>
      </c>
      <c r="H30" s="25"/>
      <c r="I30" s="25">
        <f t="shared" si="1"/>
        <v>0</v>
      </c>
    </row>
    <row r="31" spans="2:9">
      <c r="B31" s="23"/>
      <c r="C31" s="23"/>
      <c r="D31" s="24" t="s">
        <v>36</v>
      </c>
      <c r="E31" s="25"/>
      <c r="F31" s="25"/>
      <c r="G31" s="25">
        <f t="shared" si="0"/>
        <v>0</v>
      </c>
      <c r="H31" s="25"/>
      <c r="I31" s="25">
        <f t="shared" si="1"/>
        <v>0</v>
      </c>
    </row>
    <row r="32" spans="2:9">
      <c r="B32" s="23"/>
      <c r="C32" s="23"/>
      <c r="D32" s="24" t="s">
        <v>37</v>
      </c>
      <c r="E32" s="25"/>
      <c r="F32" s="25"/>
      <c r="G32" s="25">
        <f t="shared" si="0"/>
        <v>0</v>
      </c>
      <c r="H32" s="25"/>
      <c r="I32" s="25">
        <f t="shared" si="1"/>
        <v>0</v>
      </c>
    </row>
    <row r="33" spans="2:9">
      <c r="B33" s="23"/>
      <c r="C33" s="23"/>
      <c r="D33" s="24" t="s">
        <v>38</v>
      </c>
      <c r="E33" s="25"/>
      <c r="F33" s="25"/>
      <c r="G33" s="25">
        <f t="shared" si="0"/>
        <v>0</v>
      </c>
      <c r="H33" s="25"/>
      <c r="I33" s="25">
        <f t="shared" si="1"/>
        <v>0</v>
      </c>
    </row>
    <row r="34" spans="2:9">
      <c r="B34" s="23"/>
      <c r="C34" s="23"/>
      <c r="D34" s="24" t="s">
        <v>39</v>
      </c>
      <c r="E34" s="25">
        <f>+E35</f>
        <v>0</v>
      </c>
      <c r="F34" s="25">
        <f>+F35</f>
        <v>0</v>
      </c>
      <c r="G34" s="25">
        <f t="shared" si="0"/>
        <v>0</v>
      </c>
      <c r="H34" s="25">
        <f>+H35</f>
        <v>0</v>
      </c>
      <c r="I34" s="25">
        <f t="shared" si="1"/>
        <v>0</v>
      </c>
    </row>
    <row r="35" spans="2:9">
      <c r="B35" s="23"/>
      <c r="C35" s="23"/>
      <c r="D35" s="24" t="s">
        <v>40</v>
      </c>
      <c r="E35" s="25"/>
      <c r="F35" s="25"/>
      <c r="G35" s="25">
        <f t="shared" si="0"/>
        <v>0</v>
      </c>
      <c r="H35" s="25"/>
      <c r="I35" s="25">
        <f t="shared" si="1"/>
        <v>0</v>
      </c>
    </row>
    <row r="36" spans="2:9">
      <c r="B36" s="23"/>
      <c r="C36" s="23"/>
      <c r="D36" s="24" t="s">
        <v>41</v>
      </c>
      <c r="E36" s="25"/>
      <c r="F36" s="25"/>
      <c r="G36" s="25">
        <f t="shared" si="0"/>
        <v>0</v>
      </c>
      <c r="H36" s="25"/>
      <c r="I36" s="25">
        <f t="shared" si="1"/>
        <v>0</v>
      </c>
    </row>
    <row r="37" spans="2:9">
      <c r="B37" s="23"/>
      <c r="C37" s="23"/>
      <c r="D37" s="24" t="s">
        <v>42</v>
      </c>
      <c r="E37" s="25">
        <f>+E38+E40</f>
        <v>27310282</v>
      </c>
      <c r="F37" s="25">
        <f>+F38+F40</f>
        <v>0</v>
      </c>
      <c r="G37" s="25">
        <f t="shared" si="0"/>
        <v>27310282</v>
      </c>
      <c r="H37" s="25">
        <f>+H38+H40</f>
        <v>0</v>
      </c>
      <c r="I37" s="25">
        <f t="shared" si="1"/>
        <v>27310282</v>
      </c>
    </row>
    <row r="38" spans="2:9">
      <c r="B38" s="23"/>
      <c r="C38" s="23"/>
      <c r="D38" s="24" t="s">
        <v>43</v>
      </c>
      <c r="E38" s="25">
        <f>+E39</f>
        <v>7546000</v>
      </c>
      <c r="F38" s="25">
        <f>+F39</f>
        <v>0</v>
      </c>
      <c r="G38" s="25">
        <f t="shared" si="0"/>
        <v>7546000</v>
      </c>
      <c r="H38" s="25">
        <f>+H39</f>
        <v>0</v>
      </c>
      <c r="I38" s="25">
        <f t="shared" si="1"/>
        <v>7546000</v>
      </c>
    </row>
    <row r="39" spans="2:9">
      <c r="B39" s="23"/>
      <c r="C39" s="23"/>
      <c r="D39" s="24" t="s">
        <v>44</v>
      </c>
      <c r="E39" s="25">
        <v>7546000</v>
      </c>
      <c r="F39" s="25"/>
      <c r="G39" s="25">
        <f t="shared" si="0"/>
        <v>7546000</v>
      </c>
      <c r="H39" s="25"/>
      <c r="I39" s="25">
        <f t="shared" si="1"/>
        <v>7546000</v>
      </c>
    </row>
    <row r="40" spans="2:9">
      <c r="B40" s="23"/>
      <c r="C40" s="23"/>
      <c r="D40" s="24" t="s">
        <v>39</v>
      </c>
      <c r="E40" s="25">
        <f>+E41+E42</f>
        <v>19764282</v>
      </c>
      <c r="F40" s="25">
        <f>+F41+F42</f>
        <v>0</v>
      </c>
      <c r="G40" s="25">
        <f t="shared" si="0"/>
        <v>19764282</v>
      </c>
      <c r="H40" s="25">
        <f>+H41+H42</f>
        <v>0</v>
      </c>
      <c r="I40" s="25">
        <f t="shared" si="1"/>
        <v>19764282</v>
      </c>
    </row>
    <row r="41" spans="2:9">
      <c r="B41" s="23"/>
      <c r="C41" s="23"/>
      <c r="D41" s="24" t="s">
        <v>45</v>
      </c>
      <c r="E41" s="25">
        <v>19764282</v>
      </c>
      <c r="F41" s="25"/>
      <c r="G41" s="25">
        <f t="shared" si="0"/>
        <v>19764282</v>
      </c>
      <c r="H41" s="25"/>
      <c r="I41" s="25">
        <f t="shared" si="1"/>
        <v>19764282</v>
      </c>
    </row>
    <row r="42" spans="2:9">
      <c r="B42" s="23"/>
      <c r="C42" s="23"/>
      <c r="D42" s="24" t="s">
        <v>46</v>
      </c>
      <c r="E42" s="25"/>
      <c r="F42" s="25"/>
      <c r="G42" s="25">
        <f t="shared" si="0"/>
        <v>0</v>
      </c>
      <c r="H42" s="25"/>
      <c r="I42" s="25">
        <f t="shared" si="1"/>
        <v>0</v>
      </c>
    </row>
    <row r="43" spans="2:9">
      <c r="B43" s="23"/>
      <c r="C43" s="23"/>
      <c r="D43" s="24" t="s">
        <v>47</v>
      </c>
      <c r="E43" s="25">
        <f>+E44+E47+E48</f>
        <v>0</v>
      </c>
      <c r="F43" s="25">
        <f>+F44+F47+F48</f>
        <v>0</v>
      </c>
      <c r="G43" s="25">
        <f t="shared" si="0"/>
        <v>0</v>
      </c>
      <c r="H43" s="25">
        <f>+H44+H47+H48</f>
        <v>0</v>
      </c>
      <c r="I43" s="25">
        <f t="shared" si="1"/>
        <v>0</v>
      </c>
    </row>
    <row r="44" spans="2:9">
      <c r="B44" s="23"/>
      <c r="C44" s="23"/>
      <c r="D44" s="24" t="s">
        <v>48</v>
      </c>
      <c r="E44" s="25">
        <f>+E45+E46</f>
        <v>0</v>
      </c>
      <c r="F44" s="25">
        <f>+F45+F46</f>
        <v>0</v>
      </c>
      <c r="G44" s="25">
        <f t="shared" si="0"/>
        <v>0</v>
      </c>
      <c r="H44" s="25">
        <f>+H45+H46</f>
        <v>0</v>
      </c>
      <c r="I44" s="25">
        <f t="shared" si="1"/>
        <v>0</v>
      </c>
    </row>
    <row r="45" spans="2:9">
      <c r="B45" s="23"/>
      <c r="C45" s="23"/>
      <c r="D45" s="24" t="s">
        <v>49</v>
      </c>
      <c r="E45" s="25"/>
      <c r="F45" s="25"/>
      <c r="G45" s="25">
        <f t="shared" si="0"/>
        <v>0</v>
      </c>
      <c r="H45" s="25"/>
      <c r="I45" s="25">
        <f t="shared" si="1"/>
        <v>0</v>
      </c>
    </row>
    <row r="46" spans="2:9">
      <c r="B46" s="23"/>
      <c r="C46" s="23"/>
      <c r="D46" s="24" t="s">
        <v>50</v>
      </c>
      <c r="E46" s="25"/>
      <c r="F46" s="25"/>
      <c r="G46" s="25">
        <f t="shared" si="0"/>
        <v>0</v>
      </c>
      <c r="H46" s="25"/>
      <c r="I46" s="25">
        <f t="shared" si="1"/>
        <v>0</v>
      </c>
    </row>
    <row r="47" spans="2:9">
      <c r="B47" s="23"/>
      <c r="C47" s="23"/>
      <c r="D47" s="24" t="s">
        <v>51</v>
      </c>
      <c r="E47" s="25"/>
      <c r="F47" s="25"/>
      <c r="G47" s="25">
        <f t="shared" si="0"/>
        <v>0</v>
      </c>
      <c r="H47" s="25"/>
      <c r="I47" s="25">
        <f t="shared" si="1"/>
        <v>0</v>
      </c>
    </row>
    <row r="48" spans="2:9">
      <c r="B48" s="23"/>
      <c r="C48" s="23"/>
      <c r="D48" s="24" t="s">
        <v>52</v>
      </c>
      <c r="E48" s="25">
        <f>+E49</f>
        <v>0</v>
      </c>
      <c r="F48" s="25">
        <f>+F49</f>
        <v>0</v>
      </c>
      <c r="G48" s="25">
        <f t="shared" si="0"/>
        <v>0</v>
      </c>
      <c r="H48" s="25">
        <f>+H49</f>
        <v>0</v>
      </c>
      <c r="I48" s="25">
        <f t="shared" si="1"/>
        <v>0</v>
      </c>
    </row>
    <row r="49" spans="2:9">
      <c r="B49" s="23"/>
      <c r="C49" s="23"/>
      <c r="D49" s="24" t="s">
        <v>53</v>
      </c>
      <c r="E49" s="25"/>
      <c r="F49" s="25"/>
      <c r="G49" s="25">
        <f t="shared" si="0"/>
        <v>0</v>
      </c>
      <c r="H49" s="25"/>
      <c r="I49" s="25">
        <f t="shared" si="1"/>
        <v>0</v>
      </c>
    </row>
    <row r="50" spans="2:9">
      <c r="B50" s="23"/>
      <c r="C50" s="23"/>
      <c r="D50" s="24" t="s">
        <v>54</v>
      </c>
      <c r="E50" s="25">
        <f>+E51</f>
        <v>7126000</v>
      </c>
      <c r="F50" s="25">
        <f>+F51</f>
        <v>0</v>
      </c>
      <c r="G50" s="25">
        <f t="shared" si="0"/>
        <v>7126000</v>
      </c>
      <c r="H50" s="25">
        <f>+H51</f>
        <v>0</v>
      </c>
      <c r="I50" s="25">
        <f t="shared" si="1"/>
        <v>7126000</v>
      </c>
    </row>
    <row r="51" spans="2:9">
      <c r="B51" s="23"/>
      <c r="C51" s="23"/>
      <c r="D51" s="24" t="s">
        <v>39</v>
      </c>
      <c r="E51" s="25">
        <f>+E52+E53</f>
        <v>7126000</v>
      </c>
      <c r="F51" s="25">
        <f>+F52+F53</f>
        <v>0</v>
      </c>
      <c r="G51" s="25">
        <f t="shared" si="0"/>
        <v>7126000</v>
      </c>
      <c r="H51" s="25">
        <f>+H52+H53</f>
        <v>0</v>
      </c>
      <c r="I51" s="25">
        <f t="shared" si="1"/>
        <v>7126000</v>
      </c>
    </row>
    <row r="52" spans="2:9">
      <c r="B52" s="23"/>
      <c r="C52" s="23"/>
      <c r="D52" s="24" t="s">
        <v>55</v>
      </c>
      <c r="E52" s="25">
        <v>7126000</v>
      </c>
      <c r="F52" s="25"/>
      <c r="G52" s="25">
        <f t="shared" si="0"/>
        <v>7126000</v>
      </c>
      <c r="H52" s="25"/>
      <c r="I52" s="25">
        <f t="shared" si="1"/>
        <v>7126000</v>
      </c>
    </row>
    <row r="53" spans="2:9">
      <c r="B53" s="23"/>
      <c r="C53" s="23"/>
      <c r="D53" s="24" t="s">
        <v>56</v>
      </c>
      <c r="E53" s="25"/>
      <c r="F53" s="25"/>
      <c r="G53" s="25">
        <f t="shared" si="0"/>
        <v>0</v>
      </c>
      <c r="H53" s="25"/>
      <c r="I53" s="25">
        <f t="shared" si="1"/>
        <v>0</v>
      </c>
    </row>
    <row r="54" spans="2:9">
      <c r="B54" s="23"/>
      <c r="C54" s="23"/>
      <c r="D54" s="24" t="s">
        <v>57</v>
      </c>
      <c r="E54" s="25"/>
      <c r="F54" s="25"/>
      <c r="G54" s="25">
        <f t="shared" si="0"/>
        <v>0</v>
      </c>
      <c r="H54" s="25"/>
      <c r="I54" s="25">
        <f t="shared" si="1"/>
        <v>0</v>
      </c>
    </row>
    <row r="55" spans="2:9">
      <c r="B55" s="23"/>
      <c r="C55" s="23"/>
      <c r="D55" s="24" t="s">
        <v>58</v>
      </c>
      <c r="E55" s="25">
        <v>1000000</v>
      </c>
      <c r="F55" s="25"/>
      <c r="G55" s="25">
        <f t="shared" si="0"/>
        <v>1000000</v>
      </c>
      <c r="H55" s="25"/>
      <c r="I55" s="25">
        <f t="shared" si="1"/>
        <v>1000000</v>
      </c>
    </row>
    <row r="56" spans="2:9">
      <c r="B56" s="23"/>
      <c r="C56" s="23"/>
      <c r="D56" s="24" t="s">
        <v>59</v>
      </c>
      <c r="E56" s="25">
        <v>1181</v>
      </c>
      <c r="F56" s="25"/>
      <c r="G56" s="25">
        <f t="shared" si="0"/>
        <v>1181</v>
      </c>
      <c r="H56" s="25"/>
      <c r="I56" s="25">
        <f t="shared" si="1"/>
        <v>1181</v>
      </c>
    </row>
    <row r="57" spans="2:9">
      <c r="B57" s="23"/>
      <c r="C57" s="23"/>
      <c r="D57" s="24" t="s">
        <v>60</v>
      </c>
      <c r="E57" s="25">
        <f>+E58+E59+E60</f>
        <v>0</v>
      </c>
      <c r="F57" s="25">
        <f>+F58+F59+F60</f>
        <v>288624</v>
      </c>
      <c r="G57" s="25">
        <f t="shared" si="0"/>
        <v>288624</v>
      </c>
      <c r="H57" s="25">
        <f>+H58+H59+H60</f>
        <v>0</v>
      </c>
      <c r="I57" s="25">
        <f t="shared" si="1"/>
        <v>288624</v>
      </c>
    </row>
    <row r="58" spans="2:9">
      <c r="B58" s="23"/>
      <c r="C58" s="23"/>
      <c r="D58" s="24" t="s">
        <v>61</v>
      </c>
      <c r="E58" s="25"/>
      <c r="F58" s="25"/>
      <c r="G58" s="25">
        <f t="shared" si="0"/>
        <v>0</v>
      </c>
      <c r="H58" s="25"/>
      <c r="I58" s="25">
        <f t="shared" si="1"/>
        <v>0</v>
      </c>
    </row>
    <row r="59" spans="2:9">
      <c r="B59" s="23"/>
      <c r="C59" s="23"/>
      <c r="D59" s="24" t="s">
        <v>62</v>
      </c>
      <c r="E59" s="25"/>
      <c r="F59" s="25"/>
      <c r="G59" s="25">
        <f t="shared" si="0"/>
        <v>0</v>
      </c>
      <c r="H59" s="25"/>
      <c r="I59" s="25">
        <f t="shared" si="1"/>
        <v>0</v>
      </c>
    </row>
    <row r="60" spans="2:9">
      <c r="B60" s="23"/>
      <c r="C60" s="23"/>
      <c r="D60" s="24" t="s">
        <v>63</v>
      </c>
      <c r="E60" s="25"/>
      <c r="F60" s="25">
        <v>288624</v>
      </c>
      <c r="G60" s="25">
        <f t="shared" si="0"/>
        <v>288624</v>
      </c>
      <c r="H60" s="25"/>
      <c r="I60" s="25">
        <f t="shared" si="1"/>
        <v>288624</v>
      </c>
    </row>
    <row r="61" spans="2:9">
      <c r="B61" s="23"/>
      <c r="C61" s="26"/>
      <c r="D61" s="27" t="s">
        <v>64</v>
      </c>
      <c r="E61" s="28">
        <f>+E7+E37+E43+E50+E54+E55+E56+E57</f>
        <v>35437463</v>
      </c>
      <c r="F61" s="28">
        <f>+F7+F37+F43+F50+F54+F55+F56+F57</f>
        <v>31740941</v>
      </c>
      <c r="G61" s="28">
        <f t="shared" si="0"/>
        <v>67178404</v>
      </c>
      <c r="H61" s="28">
        <f>+H7+H37+H43+H50+H54+H55+H56+H57</f>
        <v>0</v>
      </c>
      <c r="I61" s="28">
        <f t="shared" si="1"/>
        <v>67178404</v>
      </c>
    </row>
    <row r="62" spans="2:9">
      <c r="B62" s="23"/>
      <c r="C62" s="20" t="s">
        <v>65</v>
      </c>
      <c r="D62" s="24" t="s">
        <v>66</v>
      </c>
      <c r="E62" s="25">
        <f>+E63+E64+E65+E66+E67+E68</f>
        <v>12959284</v>
      </c>
      <c r="F62" s="25">
        <f>+F63+F64+F65+F66+F67+F68</f>
        <v>23888031</v>
      </c>
      <c r="G62" s="25">
        <f t="shared" si="0"/>
        <v>36847315</v>
      </c>
      <c r="H62" s="25">
        <f>+H63+H64+H65+H66+H67+H68</f>
        <v>0</v>
      </c>
      <c r="I62" s="25">
        <f t="shared" si="1"/>
        <v>36847315</v>
      </c>
    </row>
    <row r="63" spans="2:9">
      <c r="B63" s="23"/>
      <c r="C63" s="23"/>
      <c r="D63" s="24" t="s">
        <v>67</v>
      </c>
      <c r="E63" s="25">
        <v>6246234</v>
      </c>
      <c r="F63" s="25">
        <v>16014377</v>
      </c>
      <c r="G63" s="25">
        <f t="shared" si="0"/>
        <v>22260611</v>
      </c>
      <c r="H63" s="25"/>
      <c r="I63" s="25">
        <f t="shared" si="1"/>
        <v>22260611</v>
      </c>
    </row>
    <row r="64" spans="2:9">
      <c r="B64" s="23"/>
      <c r="C64" s="23"/>
      <c r="D64" s="24" t="s">
        <v>68</v>
      </c>
      <c r="E64" s="25">
        <v>1478700</v>
      </c>
      <c r="F64" s="25">
        <v>3533770</v>
      </c>
      <c r="G64" s="25">
        <f t="shared" si="0"/>
        <v>5012470</v>
      </c>
      <c r="H64" s="25"/>
      <c r="I64" s="25">
        <f t="shared" si="1"/>
        <v>5012470</v>
      </c>
    </row>
    <row r="65" spans="2:9">
      <c r="B65" s="23"/>
      <c r="C65" s="23"/>
      <c r="D65" s="24" t="s">
        <v>69</v>
      </c>
      <c r="E65" s="25"/>
      <c r="F65" s="25"/>
      <c r="G65" s="25">
        <f t="shared" si="0"/>
        <v>0</v>
      </c>
      <c r="H65" s="25"/>
      <c r="I65" s="25">
        <f t="shared" si="1"/>
        <v>0</v>
      </c>
    </row>
    <row r="66" spans="2:9">
      <c r="B66" s="23"/>
      <c r="C66" s="23"/>
      <c r="D66" s="24" t="s">
        <v>70</v>
      </c>
      <c r="E66" s="25">
        <v>3922794</v>
      </c>
      <c r="F66" s="25"/>
      <c r="G66" s="25">
        <f t="shared" si="0"/>
        <v>3922794</v>
      </c>
      <c r="H66" s="25"/>
      <c r="I66" s="25">
        <f t="shared" si="1"/>
        <v>3922794</v>
      </c>
    </row>
    <row r="67" spans="2:9">
      <c r="B67" s="23"/>
      <c r="C67" s="23"/>
      <c r="D67" s="24" t="s">
        <v>71</v>
      </c>
      <c r="E67" s="25">
        <v>178000</v>
      </c>
      <c r="F67" s="25">
        <v>1568560</v>
      </c>
      <c r="G67" s="25">
        <f t="shared" si="0"/>
        <v>1746560</v>
      </c>
      <c r="H67" s="25"/>
      <c r="I67" s="25">
        <f t="shared" si="1"/>
        <v>1746560</v>
      </c>
    </row>
    <row r="68" spans="2:9">
      <c r="B68" s="23"/>
      <c r="C68" s="23"/>
      <c r="D68" s="24" t="s">
        <v>72</v>
      </c>
      <c r="E68" s="25">
        <v>1133556</v>
      </c>
      <c r="F68" s="25">
        <v>2771324</v>
      </c>
      <c r="G68" s="25">
        <f t="shared" si="0"/>
        <v>3904880</v>
      </c>
      <c r="H68" s="25"/>
      <c r="I68" s="25">
        <f t="shared" si="1"/>
        <v>3904880</v>
      </c>
    </row>
    <row r="69" spans="2:9">
      <c r="B69" s="23"/>
      <c r="C69" s="23"/>
      <c r="D69" s="24" t="s">
        <v>73</v>
      </c>
      <c r="E69" s="25">
        <f>+E70+E71+E72+E73+E74+E75+E76+E77+E78+E79+E80+E81+E82+E83+E84</f>
        <v>13596311</v>
      </c>
      <c r="F69" s="25">
        <f>+F70+F71+F72+F73+F74+F75+F76+F77+F78+F79+F80+F81+F82+F83+F84</f>
        <v>0</v>
      </c>
      <c r="G69" s="25">
        <f t="shared" si="0"/>
        <v>13596311</v>
      </c>
      <c r="H69" s="25">
        <f>+H70+H71+H72+H73+H74+H75+H76+H77+H78+H79+H80+H81+H82+H83+H84</f>
        <v>0</v>
      </c>
      <c r="I69" s="25">
        <f t="shared" si="1"/>
        <v>13596311</v>
      </c>
    </row>
    <row r="70" spans="2:9">
      <c r="B70" s="23"/>
      <c r="C70" s="23"/>
      <c r="D70" s="24" t="s">
        <v>74</v>
      </c>
      <c r="E70" s="25">
        <v>9092779</v>
      </c>
      <c r="F70" s="25"/>
      <c r="G70" s="25">
        <f t="shared" si="0"/>
        <v>9092779</v>
      </c>
      <c r="H70" s="25"/>
      <c r="I70" s="25">
        <f t="shared" si="1"/>
        <v>9092779</v>
      </c>
    </row>
    <row r="71" spans="2:9">
      <c r="B71" s="23"/>
      <c r="C71" s="23"/>
      <c r="D71" s="24" t="s">
        <v>75</v>
      </c>
      <c r="E71" s="25"/>
      <c r="F71" s="25"/>
      <c r="G71" s="25">
        <f t="shared" si="0"/>
        <v>0</v>
      </c>
      <c r="H71" s="25"/>
      <c r="I71" s="25">
        <f t="shared" si="1"/>
        <v>0</v>
      </c>
    </row>
    <row r="72" spans="2:9">
      <c r="B72" s="23"/>
      <c r="C72" s="23"/>
      <c r="D72" s="24" t="s">
        <v>76</v>
      </c>
      <c r="E72" s="25"/>
      <c r="F72" s="25"/>
      <c r="G72" s="25">
        <f t="shared" ref="G72:G135" si="2">+E72+F72</f>
        <v>0</v>
      </c>
      <c r="H72" s="25"/>
      <c r="I72" s="25">
        <f t="shared" ref="I72:I134" si="3">G72-ABS(H72)</f>
        <v>0</v>
      </c>
    </row>
    <row r="73" spans="2:9">
      <c r="B73" s="23"/>
      <c r="C73" s="23"/>
      <c r="D73" s="24" t="s">
        <v>77</v>
      </c>
      <c r="E73" s="25">
        <v>402958</v>
      </c>
      <c r="F73" s="25"/>
      <c r="G73" s="25">
        <f t="shared" si="2"/>
        <v>402958</v>
      </c>
      <c r="H73" s="25"/>
      <c r="I73" s="25">
        <f t="shared" si="3"/>
        <v>402958</v>
      </c>
    </row>
    <row r="74" spans="2:9">
      <c r="B74" s="23"/>
      <c r="C74" s="23"/>
      <c r="D74" s="24" t="s">
        <v>78</v>
      </c>
      <c r="E74" s="25"/>
      <c r="F74" s="25"/>
      <c r="G74" s="25">
        <f t="shared" si="2"/>
        <v>0</v>
      </c>
      <c r="H74" s="25"/>
      <c r="I74" s="25">
        <f t="shared" si="3"/>
        <v>0</v>
      </c>
    </row>
    <row r="75" spans="2:9">
      <c r="B75" s="23"/>
      <c r="C75" s="23"/>
      <c r="D75" s="24" t="s">
        <v>79</v>
      </c>
      <c r="E75" s="25"/>
      <c r="F75" s="25"/>
      <c r="G75" s="25">
        <f t="shared" si="2"/>
        <v>0</v>
      </c>
      <c r="H75" s="25"/>
      <c r="I75" s="25">
        <f t="shared" si="3"/>
        <v>0</v>
      </c>
    </row>
    <row r="76" spans="2:9">
      <c r="B76" s="23"/>
      <c r="C76" s="23"/>
      <c r="D76" s="24" t="s">
        <v>80</v>
      </c>
      <c r="E76" s="25">
        <v>137551</v>
      </c>
      <c r="F76" s="25"/>
      <c r="G76" s="25">
        <f t="shared" si="2"/>
        <v>137551</v>
      </c>
      <c r="H76" s="25"/>
      <c r="I76" s="25">
        <f t="shared" si="3"/>
        <v>137551</v>
      </c>
    </row>
    <row r="77" spans="2:9">
      <c r="B77" s="23"/>
      <c r="C77" s="23"/>
      <c r="D77" s="24" t="s">
        <v>81</v>
      </c>
      <c r="E77" s="25">
        <v>226465</v>
      </c>
      <c r="F77" s="25"/>
      <c r="G77" s="25">
        <f t="shared" si="2"/>
        <v>226465</v>
      </c>
      <c r="H77" s="25"/>
      <c r="I77" s="25">
        <f t="shared" si="3"/>
        <v>226465</v>
      </c>
    </row>
    <row r="78" spans="2:9">
      <c r="B78" s="23"/>
      <c r="C78" s="23"/>
      <c r="D78" s="24" t="s">
        <v>82</v>
      </c>
      <c r="E78" s="25">
        <v>2262865</v>
      </c>
      <c r="F78" s="25"/>
      <c r="G78" s="25">
        <f t="shared" si="2"/>
        <v>2262865</v>
      </c>
      <c r="H78" s="25"/>
      <c r="I78" s="25">
        <f t="shared" si="3"/>
        <v>2262865</v>
      </c>
    </row>
    <row r="79" spans="2:9">
      <c r="B79" s="23"/>
      <c r="C79" s="23"/>
      <c r="D79" s="24" t="s">
        <v>83</v>
      </c>
      <c r="E79" s="25">
        <v>697858</v>
      </c>
      <c r="F79" s="25"/>
      <c r="G79" s="25">
        <f t="shared" si="2"/>
        <v>697858</v>
      </c>
      <c r="H79" s="25"/>
      <c r="I79" s="25">
        <f t="shared" si="3"/>
        <v>697858</v>
      </c>
    </row>
    <row r="80" spans="2:9">
      <c r="B80" s="23"/>
      <c r="C80" s="23"/>
      <c r="D80" s="24" t="s">
        <v>84</v>
      </c>
      <c r="E80" s="25">
        <v>131351</v>
      </c>
      <c r="F80" s="25"/>
      <c r="G80" s="25">
        <f t="shared" si="2"/>
        <v>131351</v>
      </c>
      <c r="H80" s="25"/>
      <c r="I80" s="25">
        <f t="shared" si="3"/>
        <v>131351</v>
      </c>
    </row>
    <row r="81" spans="2:9">
      <c r="B81" s="23"/>
      <c r="C81" s="23"/>
      <c r="D81" s="24" t="s">
        <v>85</v>
      </c>
      <c r="E81" s="25">
        <v>104484</v>
      </c>
      <c r="F81" s="25"/>
      <c r="G81" s="25">
        <f t="shared" si="2"/>
        <v>104484</v>
      </c>
      <c r="H81" s="25"/>
      <c r="I81" s="25">
        <f t="shared" si="3"/>
        <v>104484</v>
      </c>
    </row>
    <row r="82" spans="2:9">
      <c r="B82" s="23"/>
      <c r="C82" s="23"/>
      <c r="D82" s="24" t="s">
        <v>86</v>
      </c>
      <c r="E82" s="25">
        <v>530000</v>
      </c>
      <c r="F82" s="25"/>
      <c r="G82" s="25">
        <f t="shared" si="2"/>
        <v>530000</v>
      </c>
      <c r="H82" s="25"/>
      <c r="I82" s="25">
        <f t="shared" si="3"/>
        <v>530000</v>
      </c>
    </row>
    <row r="83" spans="2:9">
      <c r="B83" s="23"/>
      <c r="C83" s="23"/>
      <c r="D83" s="24" t="s">
        <v>87</v>
      </c>
      <c r="E83" s="25"/>
      <c r="F83" s="25"/>
      <c r="G83" s="25">
        <f t="shared" si="2"/>
        <v>0</v>
      </c>
      <c r="H83" s="25"/>
      <c r="I83" s="25">
        <f t="shared" si="3"/>
        <v>0</v>
      </c>
    </row>
    <row r="84" spans="2:9">
      <c r="B84" s="23"/>
      <c r="C84" s="23"/>
      <c r="D84" s="24" t="s">
        <v>88</v>
      </c>
      <c r="E84" s="25">
        <v>10000</v>
      </c>
      <c r="F84" s="25"/>
      <c r="G84" s="25">
        <f t="shared" si="2"/>
        <v>10000</v>
      </c>
      <c r="H84" s="25"/>
      <c r="I84" s="25">
        <f t="shared" si="3"/>
        <v>10000</v>
      </c>
    </row>
    <row r="85" spans="2:9">
      <c r="B85" s="23"/>
      <c r="C85" s="23"/>
      <c r="D85" s="24" t="s">
        <v>89</v>
      </c>
      <c r="E85" s="25">
        <f>+E86+E87+E88+E89+E90+E91+E92+E93+E94+E95+E96+E97+E98+E99+E100+E101+E102+E103</f>
        <v>12134560</v>
      </c>
      <c r="F85" s="25">
        <f>+F86+F87+F88+F89+F90+F91+F92+F93+F94+F95+F96+F97+F98+F99+F100+F101+F102+F103</f>
        <v>164401</v>
      </c>
      <c r="G85" s="25">
        <f t="shared" si="2"/>
        <v>12298961</v>
      </c>
      <c r="H85" s="25">
        <f>+H86+H87+H88+H89+H90+H91+H92+H93+H94+H95+H96+H97+H98+H99+H100+H101+H102+H103</f>
        <v>0</v>
      </c>
      <c r="I85" s="25">
        <f t="shared" si="3"/>
        <v>12298961</v>
      </c>
    </row>
    <row r="86" spans="2:9">
      <c r="B86" s="23"/>
      <c r="C86" s="23"/>
      <c r="D86" s="24" t="s">
        <v>90</v>
      </c>
      <c r="E86" s="25">
        <v>31078</v>
      </c>
      <c r="F86" s="25">
        <v>90316</v>
      </c>
      <c r="G86" s="25">
        <f t="shared" si="2"/>
        <v>121394</v>
      </c>
      <c r="H86" s="25"/>
      <c r="I86" s="25">
        <f t="shared" si="3"/>
        <v>121394</v>
      </c>
    </row>
    <row r="87" spans="2:9">
      <c r="B87" s="23"/>
      <c r="C87" s="23"/>
      <c r="D87" s="24" t="s">
        <v>91</v>
      </c>
      <c r="E87" s="25"/>
      <c r="F87" s="25"/>
      <c r="G87" s="25">
        <f t="shared" si="2"/>
        <v>0</v>
      </c>
      <c r="H87" s="25"/>
      <c r="I87" s="25">
        <f t="shared" si="3"/>
        <v>0</v>
      </c>
    </row>
    <row r="88" spans="2:9">
      <c r="B88" s="23"/>
      <c r="C88" s="23"/>
      <c r="D88" s="24" t="s">
        <v>92</v>
      </c>
      <c r="E88" s="25"/>
      <c r="F88" s="25"/>
      <c r="G88" s="25">
        <f t="shared" si="2"/>
        <v>0</v>
      </c>
      <c r="H88" s="25"/>
      <c r="I88" s="25">
        <f t="shared" si="3"/>
        <v>0</v>
      </c>
    </row>
    <row r="89" spans="2:9">
      <c r="B89" s="23"/>
      <c r="C89" s="23"/>
      <c r="D89" s="24" t="s">
        <v>93</v>
      </c>
      <c r="E89" s="25">
        <v>37000</v>
      </c>
      <c r="F89" s="25"/>
      <c r="G89" s="25">
        <f t="shared" si="2"/>
        <v>37000</v>
      </c>
      <c r="H89" s="25"/>
      <c r="I89" s="25">
        <f t="shared" si="3"/>
        <v>37000</v>
      </c>
    </row>
    <row r="90" spans="2:9">
      <c r="B90" s="23"/>
      <c r="C90" s="23"/>
      <c r="D90" s="24" t="s">
        <v>94</v>
      </c>
      <c r="E90" s="25">
        <v>93013</v>
      </c>
      <c r="F90" s="25"/>
      <c r="G90" s="25">
        <f t="shared" si="2"/>
        <v>93013</v>
      </c>
      <c r="H90" s="25"/>
      <c r="I90" s="25">
        <f t="shared" si="3"/>
        <v>93013</v>
      </c>
    </row>
    <row r="91" spans="2:9">
      <c r="B91" s="23"/>
      <c r="C91" s="23"/>
      <c r="D91" s="24" t="s">
        <v>95</v>
      </c>
      <c r="E91" s="25"/>
      <c r="F91" s="25"/>
      <c r="G91" s="25">
        <f t="shared" si="2"/>
        <v>0</v>
      </c>
      <c r="H91" s="25"/>
      <c r="I91" s="25">
        <f t="shared" si="3"/>
        <v>0</v>
      </c>
    </row>
    <row r="92" spans="2:9">
      <c r="B92" s="23"/>
      <c r="C92" s="23"/>
      <c r="D92" s="24" t="s">
        <v>96</v>
      </c>
      <c r="E92" s="25">
        <v>1654246</v>
      </c>
      <c r="F92" s="25"/>
      <c r="G92" s="25">
        <f t="shared" si="2"/>
        <v>1654246</v>
      </c>
      <c r="H92" s="25"/>
      <c r="I92" s="25">
        <f t="shared" si="3"/>
        <v>1654246</v>
      </c>
    </row>
    <row r="93" spans="2:9">
      <c r="B93" s="23"/>
      <c r="C93" s="23"/>
      <c r="D93" s="24" t="s">
        <v>97</v>
      </c>
      <c r="E93" s="25">
        <v>348482</v>
      </c>
      <c r="F93" s="25"/>
      <c r="G93" s="25">
        <f t="shared" si="2"/>
        <v>348482</v>
      </c>
      <c r="H93" s="25"/>
      <c r="I93" s="25">
        <f t="shared" si="3"/>
        <v>348482</v>
      </c>
    </row>
    <row r="94" spans="2:9">
      <c r="B94" s="23"/>
      <c r="C94" s="23"/>
      <c r="D94" s="24" t="s">
        <v>98</v>
      </c>
      <c r="E94" s="25"/>
      <c r="F94" s="25"/>
      <c r="G94" s="25">
        <f t="shared" si="2"/>
        <v>0</v>
      </c>
      <c r="H94" s="25"/>
      <c r="I94" s="25">
        <f t="shared" si="3"/>
        <v>0</v>
      </c>
    </row>
    <row r="95" spans="2:9">
      <c r="B95" s="23"/>
      <c r="C95" s="23"/>
      <c r="D95" s="24" t="s">
        <v>99</v>
      </c>
      <c r="E95" s="25">
        <v>3000</v>
      </c>
      <c r="F95" s="25"/>
      <c r="G95" s="25">
        <f t="shared" si="2"/>
        <v>3000</v>
      </c>
      <c r="H95" s="25"/>
      <c r="I95" s="25">
        <f t="shared" si="3"/>
        <v>3000</v>
      </c>
    </row>
    <row r="96" spans="2:9">
      <c r="B96" s="23"/>
      <c r="C96" s="23"/>
      <c r="D96" s="24" t="s">
        <v>100</v>
      </c>
      <c r="E96" s="25">
        <v>6913082</v>
      </c>
      <c r="F96" s="25"/>
      <c r="G96" s="25">
        <f t="shared" si="2"/>
        <v>6913082</v>
      </c>
      <c r="H96" s="25"/>
      <c r="I96" s="25">
        <f t="shared" si="3"/>
        <v>6913082</v>
      </c>
    </row>
    <row r="97" spans="2:9">
      <c r="B97" s="23"/>
      <c r="C97" s="23"/>
      <c r="D97" s="24" t="s">
        <v>101</v>
      </c>
      <c r="E97" s="25">
        <v>123293</v>
      </c>
      <c r="F97" s="25">
        <v>74085</v>
      </c>
      <c r="G97" s="25">
        <f t="shared" si="2"/>
        <v>197378</v>
      </c>
      <c r="H97" s="25"/>
      <c r="I97" s="25">
        <f t="shared" si="3"/>
        <v>197378</v>
      </c>
    </row>
    <row r="98" spans="2:9">
      <c r="B98" s="23"/>
      <c r="C98" s="23"/>
      <c r="D98" s="24" t="s">
        <v>102</v>
      </c>
      <c r="E98" s="25">
        <v>281330</v>
      </c>
      <c r="F98" s="25"/>
      <c r="G98" s="25">
        <f t="shared" si="2"/>
        <v>281330</v>
      </c>
      <c r="H98" s="25"/>
      <c r="I98" s="25">
        <f t="shared" si="3"/>
        <v>281330</v>
      </c>
    </row>
    <row r="99" spans="2:9">
      <c r="B99" s="23"/>
      <c r="C99" s="23"/>
      <c r="D99" s="24" t="s">
        <v>103</v>
      </c>
      <c r="E99" s="25">
        <v>961676</v>
      </c>
      <c r="F99" s="25"/>
      <c r="G99" s="25">
        <f t="shared" si="2"/>
        <v>961676</v>
      </c>
      <c r="H99" s="25"/>
      <c r="I99" s="25">
        <f t="shared" si="3"/>
        <v>961676</v>
      </c>
    </row>
    <row r="100" spans="2:9">
      <c r="B100" s="23"/>
      <c r="C100" s="23"/>
      <c r="D100" s="24" t="s">
        <v>104</v>
      </c>
      <c r="E100" s="25">
        <v>1582000</v>
      </c>
      <c r="F100" s="25"/>
      <c r="G100" s="25">
        <f t="shared" si="2"/>
        <v>1582000</v>
      </c>
      <c r="H100" s="25"/>
      <c r="I100" s="25">
        <f t="shared" si="3"/>
        <v>1582000</v>
      </c>
    </row>
    <row r="101" spans="2:9">
      <c r="B101" s="23"/>
      <c r="C101" s="23"/>
      <c r="D101" s="24" t="s">
        <v>105</v>
      </c>
      <c r="E101" s="25"/>
      <c r="F101" s="25"/>
      <c r="G101" s="25">
        <f t="shared" si="2"/>
        <v>0</v>
      </c>
      <c r="H101" s="25"/>
      <c r="I101" s="25">
        <f t="shared" si="3"/>
        <v>0</v>
      </c>
    </row>
    <row r="102" spans="2:9">
      <c r="B102" s="23"/>
      <c r="C102" s="23"/>
      <c r="D102" s="24" t="s">
        <v>106</v>
      </c>
      <c r="E102" s="25">
        <v>58000</v>
      </c>
      <c r="F102" s="25"/>
      <c r="G102" s="25">
        <f t="shared" si="2"/>
        <v>58000</v>
      </c>
      <c r="H102" s="25"/>
      <c r="I102" s="25">
        <f t="shared" si="3"/>
        <v>58000</v>
      </c>
    </row>
    <row r="103" spans="2:9">
      <c r="B103" s="23"/>
      <c r="C103" s="23"/>
      <c r="D103" s="24" t="s">
        <v>88</v>
      </c>
      <c r="E103" s="25">
        <v>48360</v>
      </c>
      <c r="F103" s="25"/>
      <c r="G103" s="25">
        <f t="shared" si="2"/>
        <v>48360</v>
      </c>
      <c r="H103" s="25"/>
      <c r="I103" s="25">
        <f t="shared" si="3"/>
        <v>48360</v>
      </c>
    </row>
    <row r="104" spans="2:9">
      <c r="B104" s="23"/>
      <c r="C104" s="23"/>
      <c r="D104" s="24" t="s">
        <v>107</v>
      </c>
      <c r="E104" s="25"/>
      <c r="F104" s="25"/>
      <c r="G104" s="25">
        <f t="shared" si="2"/>
        <v>0</v>
      </c>
      <c r="H104" s="25"/>
      <c r="I104" s="25">
        <f t="shared" si="3"/>
        <v>0</v>
      </c>
    </row>
    <row r="105" spans="2:9">
      <c r="B105" s="23"/>
      <c r="C105" s="26"/>
      <c r="D105" s="27" t="s">
        <v>108</v>
      </c>
      <c r="E105" s="28">
        <f>+E62+E69+E85+E104</f>
        <v>38690155</v>
      </c>
      <c r="F105" s="28">
        <f>+F62+F69+F85+F104</f>
        <v>24052432</v>
      </c>
      <c r="G105" s="28">
        <f t="shared" si="2"/>
        <v>62742587</v>
      </c>
      <c r="H105" s="28">
        <f>+H62+H69+H85+H104</f>
        <v>0</v>
      </c>
      <c r="I105" s="28">
        <f t="shared" si="3"/>
        <v>62742587</v>
      </c>
    </row>
    <row r="106" spans="2:9">
      <c r="B106" s="26"/>
      <c r="C106" s="29" t="s">
        <v>109</v>
      </c>
      <c r="D106" s="30"/>
      <c r="E106" s="31">
        <f xml:space="preserve"> +E61 - E105</f>
        <v>-3252692</v>
      </c>
      <c r="F106" s="31">
        <f xml:space="preserve"> +F61 - F105</f>
        <v>7688509</v>
      </c>
      <c r="G106" s="31">
        <f t="shared" si="2"/>
        <v>4435817</v>
      </c>
      <c r="H106" s="31">
        <f xml:space="preserve"> +H61 - H105</f>
        <v>0</v>
      </c>
      <c r="I106" s="31">
        <f>I61-I105</f>
        <v>4435817</v>
      </c>
    </row>
    <row r="107" spans="2:9">
      <c r="B107" s="20" t="s">
        <v>110</v>
      </c>
      <c r="C107" s="20" t="s">
        <v>14</v>
      </c>
      <c r="D107" s="24" t="s">
        <v>111</v>
      </c>
      <c r="E107" s="25">
        <f>+E108+E109</f>
        <v>0</v>
      </c>
      <c r="F107" s="25">
        <f>+F108+F109</f>
        <v>0</v>
      </c>
      <c r="G107" s="25">
        <f t="shared" si="2"/>
        <v>0</v>
      </c>
      <c r="H107" s="25">
        <f>+H108+H109</f>
        <v>0</v>
      </c>
      <c r="I107" s="25">
        <f t="shared" si="3"/>
        <v>0</v>
      </c>
    </row>
    <row r="108" spans="2:9">
      <c r="B108" s="23"/>
      <c r="C108" s="23"/>
      <c r="D108" s="24" t="s">
        <v>112</v>
      </c>
      <c r="E108" s="25"/>
      <c r="F108" s="25"/>
      <c r="G108" s="25">
        <f t="shared" si="2"/>
        <v>0</v>
      </c>
      <c r="H108" s="25"/>
      <c r="I108" s="25">
        <f t="shared" si="3"/>
        <v>0</v>
      </c>
    </row>
    <row r="109" spans="2:9">
      <c r="B109" s="23"/>
      <c r="C109" s="23"/>
      <c r="D109" s="24" t="s">
        <v>113</v>
      </c>
      <c r="E109" s="25"/>
      <c r="F109" s="25"/>
      <c r="G109" s="25">
        <f t="shared" si="2"/>
        <v>0</v>
      </c>
      <c r="H109" s="25"/>
      <c r="I109" s="25">
        <f t="shared" si="3"/>
        <v>0</v>
      </c>
    </row>
    <row r="110" spans="2:9">
      <c r="B110" s="23"/>
      <c r="C110" s="23"/>
      <c r="D110" s="24" t="s">
        <v>114</v>
      </c>
      <c r="E110" s="25"/>
      <c r="F110" s="25"/>
      <c r="G110" s="25">
        <f t="shared" si="2"/>
        <v>0</v>
      </c>
      <c r="H110" s="25"/>
      <c r="I110" s="25">
        <f t="shared" si="3"/>
        <v>0</v>
      </c>
    </row>
    <row r="111" spans="2:9">
      <c r="B111" s="23"/>
      <c r="C111" s="26"/>
      <c r="D111" s="27" t="s">
        <v>115</v>
      </c>
      <c r="E111" s="28">
        <f>+E107+E110</f>
        <v>0</v>
      </c>
      <c r="F111" s="28">
        <f>+F107+F110</f>
        <v>0</v>
      </c>
      <c r="G111" s="28">
        <f t="shared" si="2"/>
        <v>0</v>
      </c>
      <c r="H111" s="28">
        <f>+H107+H110</f>
        <v>0</v>
      </c>
      <c r="I111" s="28">
        <f t="shared" si="3"/>
        <v>0</v>
      </c>
    </row>
    <row r="112" spans="2:9">
      <c r="B112" s="23"/>
      <c r="C112" s="20" t="s">
        <v>65</v>
      </c>
      <c r="D112" s="24" t="s">
        <v>116</v>
      </c>
      <c r="E112" s="25"/>
      <c r="F112" s="25"/>
      <c r="G112" s="25">
        <f t="shared" si="2"/>
        <v>0</v>
      </c>
      <c r="H112" s="25"/>
      <c r="I112" s="25">
        <f t="shared" si="3"/>
        <v>0</v>
      </c>
    </row>
    <row r="113" spans="2:9">
      <c r="B113" s="23"/>
      <c r="C113" s="23"/>
      <c r="D113" s="24" t="s">
        <v>117</v>
      </c>
      <c r="E113" s="25">
        <f>+E114</f>
        <v>0</v>
      </c>
      <c r="F113" s="25">
        <f>+F114</f>
        <v>0</v>
      </c>
      <c r="G113" s="25">
        <f t="shared" si="2"/>
        <v>0</v>
      </c>
      <c r="H113" s="25">
        <f>+H114</f>
        <v>0</v>
      </c>
      <c r="I113" s="25">
        <f t="shared" si="3"/>
        <v>0</v>
      </c>
    </row>
    <row r="114" spans="2:9">
      <c r="B114" s="23"/>
      <c r="C114" s="23"/>
      <c r="D114" s="24" t="s">
        <v>118</v>
      </c>
      <c r="E114" s="25"/>
      <c r="F114" s="25"/>
      <c r="G114" s="25">
        <f t="shared" si="2"/>
        <v>0</v>
      </c>
      <c r="H114" s="25"/>
      <c r="I114" s="25">
        <f t="shared" si="3"/>
        <v>0</v>
      </c>
    </row>
    <row r="115" spans="2:9">
      <c r="B115" s="23"/>
      <c r="C115" s="26"/>
      <c r="D115" s="27" t="s">
        <v>119</v>
      </c>
      <c r="E115" s="28">
        <f>+E112+E113</f>
        <v>0</v>
      </c>
      <c r="F115" s="28">
        <f>+F112+F113</f>
        <v>0</v>
      </c>
      <c r="G115" s="28">
        <f t="shared" si="2"/>
        <v>0</v>
      </c>
      <c r="H115" s="28">
        <f>+H112+H113</f>
        <v>0</v>
      </c>
      <c r="I115" s="28">
        <f t="shared" si="3"/>
        <v>0</v>
      </c>
    </row>
    <row r="116" spans="2:9">
      <c r="B116" s="26"/>
      <c r="C116" s="32" t="s">
        <v>120</v>
      </c>
      <c r="D116" s="30"/>
      <c r="E116" s="31">
        <f xml:space="preserve"> +E111 - E115</f>
        <v>0</v>
      </c>
      <c r="F116" s="31">
        <f xml:space="preserve"> +F111 - F115</f>
        <v>0</v>
      </c>
      <c r="G116" s="31">
        <f t="shared" si="2"/>
        <v>0</v>
      </c>
      <c r="H116" s="31">
        <f xml:space="preserve"> +H111 - H115</f>
        <v>0</v>
      </c>
      <c r="I116" s="31">
        <f>I111-I115</f>
        <v>0</v>
      </c>
    </row>
    <row r="117" spans="2:9">
      <c r="B117" s="20" t="s">
        <v>121</v>
      </c>
      <c r="C117" s="20" t="s">
        <v>14</v>
      </c>
      <c r="D117" s="24" t="s">
        <v>122</v>
      </c>
      <c r="E117" s="25"/>
      <c r="F117" s="25"/>
      <c r="G117" s="25">
        <f t="shared" si="2"/>
        <v>0</v>
      </c>
      <c r="H117" s="25"/>
      <c r="I117" s="25">
        <f t="shared" si="3"/>
        <v>0</v>
      </c>
    </row>
    <row r="118" spans="2:9">
      <c r="B118" s="23"/>
      <c r="C118" s="23"/>
      <c r="D118" s="24" t="s">
        <v>123</v>
      </c>
      <c r="E118" s="25">
        <f>+E119+E120</f>
        <v>0</v>
      </c>
      <c r="F118" s="25">
        <f>+F119+F120</f>
        <v>923936</v>
      </c>
      <c r="G118" s="25">
        <f t="shared" si="2"/>
        <v>923936</v>
      </c>
      <c r="H118" s="25">
        <f>+H119+H120</f>
        <v>0</v>
      </c>
      <c r="I118" s="25">
        <f t="shared" si="3"/>
        <v>923936</v>
      </c>
    </row>
    <row r="119" spans="2:9">
      <c r="B119" s="23"/>
      <c r="C119" s="23"/>
      <c r="D119" s="24" t="s">
        <v>124</v>
      </c>
      <c r="E119" s="25"/>
      <c r="F119" s="25">
        <v>923936</v>
      </c>
      <c r="G119" s="25">
        <f t="shared" si="2"/>
        <v>923936</v>
      </c>
      <c r="H119" s="25"/>
      <c r="I119" s="25">
        <f t="shared" si="3"/>
        <v>923936</v>
      </c>
    </row>
    <row r="120" spans="2:9">
      <c r="B120" s="23"/>
      <c r="C120" s="23"/>
      <c r="D120" s="24" t="s">
        <v>125</v>
      </c>
      <c r="E120" s="25"/>
      <c r="F120" s="25"/>
      <c r="G120" s="25">
        <f t="shared" si="2"/>
        <v>0</v>
      </c>
      <c r="H120" s="25"/>
      <c r="I120" s="25">
        <f t="shared" si="3"/>
        <v>0</v>
      </c>
    </row>
    <row r="121" spans="2:9">
      <c r="B121" s="23"/>
      <c r="C121" s="23"/>
      <c r="D121" s="24" t="s">
        <v>126</v>
      </c>
      <c r="E121" s="25"/>
      <c r="F121" s="25"/>
      <c r="G121" s="25">
        <f t="shared" si="2"/>
        <v>0</v>
      </c>
      <c r="H121" s="25"/>
      <c r="I121" s="25">
        <f t="shared" si="3"/>
        <v>0</v>
      </c>
    </row>
    <row r="122" spans="2:9">
      <c r="B122" s="23"/>
      <c r="C122" s="23"/>
      <c r="D122" s="24" t="s">
        <v>127</v>
      </c>
      <c r="E122" s="25"/>
      <c r="F122" s="25"/>
      <c r="G122" s="25">
        <f t="shared" si="2"/>
        <v>0</v>
      </c>
      <c r="H122" s="25"/>
      <c r="I122" s="25">
        <f t="shared" si="3"/>
        <v>0</v>
      </c>
    </row>
    <row r="123" spans="2:9">
      <c r="B123" s="23"/>
      <c r="C123" s="23"/>
      <c r="D123" s="24" t="s">
        <v>128</v>
      </c>
      <c r="E123" s="25"/>
      <c r="F123" s="25"/>
      <c r="G123" s="25">
        <f t="shared" si="2"/>
        <v>0</v>
      </c>
      <c r="H123" s="25"/>
      <c r="I123" s="25">
        <f t="shared" si="3"/>
        <v>0</v>
      </c>
    </row>
    <row r="124" spans="2:9">
      <c r="B124" s="23"/>
      <c r="C124" s="23"/>
      <c r="D124" s="24" t="s">
        <v>129</v>
      </c>
      <c r="E124" s="25">
        <f>+E125</f>
        <v>3012000</v>
      </c>
      <c r="F124" s="25">
        <f>+F125</f>
        <v>0</v>
      </c>
      <c r="G124" s="25">
        <f t="shared" si="2"/>
        <v>3012000</v>
      </c>
      <c r="H124" s="25">
        <f>+H125</f>
        <v>0</v>
      </c>
      <c r="I124" s="25">
        <f t="shared" si="3"/>
        <v>3012000</v>
      </c>
    </row>
    <row r="125" spans="2:9">
      <c r="B125" s="23"/>
      <c r="C125" s="23"/>
      <c r="D125" s="24" t="s">
        <v>130</v>
      </c>
      <c r="E125" s="25">
        <v>3012000</v>
      </c>
      <c r="F125" s="25"/>
      <c r="G125" s="25">
        <f t="shared" si="2"/>
        <v>3012000</v>
      </c>
      <c r="H125" s="25"/>
      <c r="I125" s="25">
        <f t="shared" si="3"/>
        <v>3012000</v>
      </c>
    </row>
    <row r="126" spans="2:9">
      <c r="B126" s="23"/>
      <c r="C126" s="26"/>
      <c r="D126" s="27" t="s">
        <v>131</v>
      </c>
      <c r="E126" s="28">
        <f>+E117+E118+E121+E122+E123+E124</f>
        <v>3012000</v>
      </c>
      <c r="F126" s="28">
        <f>+F117+F118+F121+F122+F123+F124</f>
        <v>923936</v>
      </c>
      <c r="G126" s="28">
        <f t="shared" si="2"/>
        <v>3935936</v>
      </c>
      <c r="H126" s="28">
        <f>+H117+H118+H121+H122+H123+H124</f>
        <v>0</v>
      </c>
      <c r="I126" s="28">
        <f t="shared" si="3"/>
        <v>3935936</v>
      </c>
    </row>
    <row r="127" spans="2:9">
      <c r="B127" s="23"/>
      <c r="C127" s="20" t="s">
        <v>65</v>
      </c>
      <c r="D127" s="24" t="s">
        <v>132</v>
      </c>
      <c r="E127" s="25">
        <f>+E128</f>
        <v>0</v>
      </c>
      <c r="F127" s="25">
        <f>+F128</f>
        <v>0</v>
      </c>
      <c r="G127" s="25">
        <f t="shared" si="2"/>
        <v>0</v>
      </c>
      <c r="H127" s="25">
        <f>+H128</f>
        <v>0</v>
      </c>
      <c r="I127" s="25">
        <f t="shared" si="3"/>
        <v>0</v>
      </c>
    </row>
    <row r="128" spans="2:9">
      <c r="B128" s="23"/>
      <c r="C128" s="23"/>
      <c r="D128" s="24" t="s">
        <v>133</v>
      </c>
      <c r="E128" s="25"/>
      <c r="F128" s="25"/>
      <c r="G128" s="25">
        <f t="shared" si="2"/>
        <v>0</v>
      </c>
      <c r="H128" s="25"/>
      <c r="I128" s="25">
        <f t="shared" si="3"/>
        <v>0</v>
      </c>
    </row>
    <row r="129" spans="2:9">
      <c r="B129" s="23"/>
      <c r="C129" s="23"/>
      <c r="D129" s="33" t="s">
        <v>134</v>
      </c>
      <c r="E129" s="34"/>
      <c r="F129" s="34"/>
      <c r="G129" s="34">
        <f t="shared" si="2"/>
        <v>0</v>
      </c>
      <c r="H129" s="34"/>
      <c r="I129" s="34">
        <f t="shared" si="3"/>
        <v>0</v>
      </c>
    </row>
    <row r="130" spans="2:9">
      <c r="B130" s="23"/>
      <c r="C130" s="23"/>
      <c r="D130" s="33" t="s">
        <v>135</v>
      </c>
      <c r="E130" s="34">
        <v>127824</v>
      </c>
      <c r="F130" s="34">
        <v>314683</v>
      </c>
      <c r="G130" s="34">
        <f t="shared" si="2"/>
        <v>442507</v>
      </c>
      <c r="H130" s="34"/>
      <c r="I130" s="34">
        <f t="shared" si="3"/>
        <v>442507</v>
      </c>
    </row>
    <row r="131" spans="2:9">
      <c r="B131" s="23"/>
      <c r="C131" s="26"/>
      <c r="D131" s="35" t="s">
        <v>136</v>
      </c>
      <c r="E131" s="36">
        <f>+E127+E129+E130</f>
        <v>127824</v>
      </c>
      <c r="F131" s="36">
        <f>+F127+F129+F130</f>
        <v>314683</v>
      </c>
      <c r="G131" s="36">
        <f t="shared" si="2"/>
        <v>442507</v>
      </c>
      <c r="H131" s="36">
        <f>+H127+H129+H130</f>
        <v>0</v>
      </c>
      <c r="I131" s="36">
        <f t="shared" si="3"/>
        <v>442507</v>
      </c>
    </row>
    <row r="132" spans="2:9">
      <c r="B132" s="26"/>
      <c r="C132" s="32" t="s">
        <v>137</v>
      </c>
      <c r="D132" s="30"/>
      <c r="E132" s="31">
        <f xml:space="preserve"> +E126 - E131</f>
        <v>2884176</v>
      </c>
      <c r="F132" s="31">
        <f xml:space="preserve"> +F126 - F131</f>
        <v>609253</v>
      </c>
      <c r="G132" s="31">
        <f t="shared" si="2"/>
        <v>3493429</v>
      </c>
      <c r="H132" s="31">
        <f xml:space="preserve"> +H126 - H131</f>
        <v>0</v>
      </c>
      <c r="I132" s="31">
        <f>I126-I131</f>
        <v>3493429</v>
      </c>
    </row>
    <row r="133" spans="2:9">
      <c r="B133" s="32" t="s">
        <v>138</v>
      </c>
      <c r="C133" s="29"/>
      <c r="D133" s="30"/>
      <c r="E133" s="31">
        <f xml:space="preserve"> +E106 +E116 +E132</f>
        <v>-368516</v>
      </c>
      <c r="F133" s="31">
        <f xml:space="preserve"> +F106 +F116 +F132</f>
        <v>8297762</v>
      </c>
      <c r="G133" s="31">
        <f t="shared" si="2"/>
        <v>7929246</v>
      </c>
      <c r="H133" s="31">
        <f xml:space="preserve"> +H106 +H116 +H132</f>
        <v>0</v>
      </c>
      <c r="I133" s="31">
        <f>I106+I116+I132</f>
        <v>7929246</v>
      </c>
    </row>
    <row r="134" spans="2:9">
      <c r="B134" s="32" t="s">
        <v>139</v>
      </c>
      <c r="C134" s="29"/>
      <c r="D134" s="30"/>
      <c r="E134" s="31">
        <v>8683418</v>
      </c>
      <c r="F134" s="31">
        <v>45856697</v>
      </c>
      <c r="G134" s="31">
        <f t="shared" si="2"/>
        <v>54540115</v>
      </c>
      <c r="H134" s="31"/>
      <c r="I134" s="31">
        <f t="shared" si="3"/>
        <v>54540115</v>
      </c>
    </row>
    <row r="135" spans="2:9">
      <c r="B135" s="32" t="s">
        <v>140</v>
      </c>
      <c r="C135" s="29"/>
      <c r="D135" s="30"/>
      <c r="E135" s="31">
        <f xml:space="preserve"> +E133 +E134</f>
        <v>8314902</v>
      </c>
      <c r="F135" s="31">
        <f xml:space="preserve"> +F133 +F134</f>
        <v>54154459</v>
      </c>
      <c r="G135" s="31">
        <f t="shared" si="2"/>
        <v>62469361</v>
      </c>
      <c r="H135" s="31">
        <f xml:space="preserve"> +H133 +H134</f>
        <v>0</v>
      </c>
      <c r="I135" s="31">
        <f>I133+I134</f>
        <v>62469361</v>
      </c>
    </row>
  </sheetData>
  <mergeCells count="16">
    <mergeCell ref="B117:B132"/>
    <mergeCell ref="C117:C126"/>
    <mergeCell ref="C127:C131"/>
    <mergeCell ref="B7:B106"/>
    <mergeCell ref="C7:C61"/>
    <mergeCell ref="C62:C105"/>
    <mergeCell ref="B107:B116"/>
    <mergeCell ref="C107:C111"/>
    <mergeCell ref="C112:C115"/>
    <mergeCell ref="B2:I2"/>
    <mergeCell ref="B3:I3"/>
    <mergeCell ref="B5:D6"/>
    <mergeCell ref="E5:F5"/>
    <mergeCell ref="G5:G6"/>
    <mergeCell ref="H5:H6"/>
    <mergeCell ref="I5:I6"/>
  </mergeCells>
  <phoneticPr fontId="2"/>
  <pageMargins left="0.7" right="0.7" top="0.75" bottom="0.75" header="0.3" footer="0.3"/>
  <pageSetup paperSize="9" fitToHeight="0" orientation="portrait" r:id="rId1"/>
  <headerFooter>
    <oddHeader>&amp;L社会福祉法人矢祭福祉会</oddHeader>
    <oddFooter>&amp;C&amp;P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1BEF45-C041-4DAF-A3F8-35F355F7854E}">
  <sheetPr>
    <pageSetUpPr fitToPage="1"/>
  </sheetPr>
  <dimension ref="B1:J135"/>
  <sheetViews>
    <sheetView showGridLines="0" workbookViewId="0"/>
  </sheetViews>
  <sheetFormatPr defaultRowHeight="18.75"/>
  <cols>
    <col min="1" max="3" width="2.875" customWidth="1"/>
    <col min="4" max="4" width="44.375" customWidth="1"/>
    <col min="5" max="10" width="20.75" customWidth="1"/>
  </cols>
  <sheetData>
    <row r="1" spans="2:10" ht="21">
      <c r="B1" s="1"/>
      <c r="C1" s="1"/>
      <c r="D1" s="1"/>
      <c r="E1" s="1"/>
      <c r="F1" s="1"/>
      <c r="G1" s="1"/>
      <c r="I1" s="2"/>
      <c r="J1" s="3" t="s">
        <v>0</v>
      </c>
    </row>
    <row r="2" spans="2:10" ht="21">
      <c r="B2" s="4" t="s">
        <v>144</v>
      </c>
      <c r="C2" s="4"/>
      <c r="D2" s="4"/>
      <c r="E2" s="4"/>
      <c r="F2" s="4"/>
      <c r="G2" s="4"/>
      <c r="H2" s="4"/>
      <c r="I2" s="4"/>
      <c r="J2" s="4"/>
    </row>
    <row r="3" spans="2:10" ht="21">
      <c r="B3" s="5" t="s">
        <v>2</v>
      </c>
      <c r="C3" s="5"/>
      <c r="D3" s="5"/>
      <c r="E3" s="5"/>
      <c r="F3" s="5"/>
      <c r="G3" s="5"/>
      <c r="H3" s="5"/>
      <c r="I3" s="5"/>
      <c r="J3" s="5"/>
    </row>
    <row r="4" spans="2:10">
      <c r="B4" s="6"/>
      <c r="C4" s="6"/>
      <c r="D4" s="6"/>
      <c r="E4" s="6"/>
      <c r="F4" s="6"/>
      <c r="G4" s="6"/>
      <c r="H4" s="7"/>
      <c r="I4" s="7"/>
      <c r="J4" s="6" t="s">
        <v>3</v>
      </c>
    </row>
    <row r="5" spans="2:10">
      <c r="B5" s="8" t="s">
        <v>4</v>
      </c>
      <c r="C5" s="9"/>
      <c r="D5" s="10"/>
      <c r="E5" s="11" t="s">
        <v>5</v>
      </c>
      <c r="F5" s="12"/>
      <c r="G5" s="12"/>
      <c r="H5" s="13" t="s">
        <v>6</v>
      </c>
      <c r="I5" s="13" t="s">
        <v>7</v>
      </c>
      <c r="J5" s="13" t="s">
        <v>8</v>
      </c>
    </row>
    <row r="6" spans="2:10" ht="85.5">
      <c r="B6" s="14"/>
      <c r="C6" s="15"/>
      <c r="D6" s="16"/>
      <c r="E6" s="17" t="s">
        <v>145</v>
      </c>
      <c r="F6" s="18" t="s">
        <v>146</v>
      </c>
      <c r="G6" s="18" t="s">
        <v>147</v>
      </c>
      <c r="H6" s="19"/>
      <c r="I6" s="19"/>
      <c r="J6" s="19"/>
    </row>
    <row r="7" spans="2:10">
      <c r="B7" s="20" t="s">
        <v>13</v>
      </c>
      <c r="C7" s="20" t="s">
        <v>14</v>
      </c>
      <c r="D7" s="21" t="s">
        <v>15</v>
      </c>
      <c r="E7" s="22">
        <f>+E8+E12+E18+E21+E23+E27+E34+E36</f>
        <v>32564376</v>
      </c>
      <c r="F7" s="22">
        <f>+F8+F12+F18+F21+F23+F27+F34+F36</f>
        <v>0</v>
      </c>
      <c r="G7" s="22">
        <f>+G8+G12+G18+G21+G23+G27+G34+G36</f>
        <v>0</v>
      </c>
      <c r="H7" s="22">
        <f>+E7+F7+G7</f>
        <v>32564376</v>
      </c>
      <c r="I7" s="22">
        <f>+I8+I12+I18+I21+I23+I27+I34+I36</f>
        <v>0</v>
      </c>
      <c r="J7" s="22">
        <f>H7-ABS(I7)</f>
        <v>32564376</v>
      </c>
    </row>
    <row r="8" spans="2:10">
      <c r="B8" s="23"/>
      <c r="C8" s="23"/>
      <c r="D8" s="24" t="s">
        <v>16</v>
      </c>
      <c r="E8" s="25">
        <f>+E9+E10+E11</f>
        <v>0</v>
      </c>
      <c r="F8" s="25">
        <f>+F9+F10+F11</f>
        <v>0</v>
      </c>
      <c r="G8" s="25">
        <f>+G9+G10+G11</f>
        <v>0</v>
      </c>
      <c r="H8" s="25">
        <f t="shared" ref="H8:H71" si="0">+E8+F8+G8</f>
        <v>0</v>
      </c>
      <c r="I8" s="25">
        <f>+I9+I10+I11</f>
        <v>0</v>
      </c>
      <c r="J8" s="25">
        <f t="shared" ref="J8:J71" si="1">H8-ABS(I8)</f>
        <v>0</v>
      </c>
    </row>
    <row r="9" spans="2:10">
      <c r="B9" s="23"/>
      <c r="C9" s="23"/>
      <c r="D9" s="24" t="s">
        <v>17</v>
      </c>
      <c r="E9" s="25"/>
      <c r="F9" s="25"/>
      <c r="G9" s="25"/>
      <c r="H9" s="25">
        <f t="shared" si="0"/>
        <v>0</v>
      </c>
      <c r="I9" s="25"/>
      <c r="J9" s="25">
        <f t="shared" si="1"/>
        <v>0</v>
      </c>
    </row>
    <row r="10" spans="2:10">
      <c r="B10" s="23"/>
      <c r="C10" s="23"/>
      <c r="D10" s="24" t="s">
        <v>18</v>
      </c>
      <c r="E10" s="25"/>
      <c r="F10" s="25"/>
      <c r="G10" s="25"/>
      <c r="H10" s="25">
        <f t="shared" si="0"/>
        <v>0</v>
      </c>
      <c r="I10" s="25"/>
      <c r="J10" s="25">
        <f t="shared" si="1"/>
        <v>0</v>
      </c>
    </row>
    <row r="11" spans="2:10">
      <c r="B11" s="23"/>
      <c r="C11" s="23"/>
      <c r="D11" s="24" t="s">
        <v>19</v>
      </c>
      <c r="E11" s="25"/>
      <c r="F11" s="25"/>
      <c r="G11" s="25"/>
      <c r="H11" s="25">
        <f t="shared" si="0"/>
        <v>0</v>
      </c>
      <c r="I11" s="25"/>
      <c r="J11" s="25">
        <f t="shared" si="1"/>
        <v>0</v>
      </c>
    </row>
    <row r="12" spans="2:10">
      <c r="B12" s="23"/>
      <c r="C12" s="23"/>
      <c r="D12" s="24" t="s">
        <v>20</v>
      </c>
      <c r="E12" s="25">
        <f>+E13+E14+E15+E16+E17</f>
        <v>0</v>
      </c>
      <c r="F12" s="25">
        <f>+F13+F14+F15+F16+F17</f>
        <v>0</v>
      </c>
      <c r="G12" s="25">
        <f>+G13+G14+G15+G16+G17</f>
        <v>0</v>
      </c>
      <c r="H12" s="25">
        <f t="shared" si="0"/>
        <v>0</v>
      </c>
      <c r="I12" s="25">
        <f>+I13+I14+I15+I16+I17</f>
        <v>0</v>
      </c>
      <c r="J12" s="25">
        <f t="shared" si="1"/>
        <v>0</v>
      </c>
    </row>
    <row r="13" spans="2:10">
      <c r="B13" s="23"/>
      <c r="C13" s="23"/>
      <c r="D13" s="24" t="s">
        <v>17</v>
      </c>
      <c r="E13" s="25"/>
      <c r="F13" s="25"/>
      <c r="G13" s="25"/>
      <c r="H13" s="25">
        <f t="shared" si="0"/>
        <v>0</v>
      </c>
      <c r="I13" s="25"/>
      <c r="J13" s="25">
        <f t="shared" si="1"/>
        <v>0</v>
      </c>
    </row>
    <row r="14" spans="2:10">
      <c r="B14" s="23"/>
      <c r="C14" s="23"/>
      <c r="D14" s="24" t="s">
        <v>21</v>
      </c>
      <c r="E14" s="25"/>
      <c r="F14" s="25"/>
      <c r="G14" s="25"/>
      <c r="H14" s="25">
        <f t="shared" si="0"/>
        <v>0</v>
      </c>
      <c r="I14" s="25"/>
      <c r="J14" s="25">
        <f t="shared" si="1"/>
        <v>0</v>
      </c>
    </row>
    <row r="15" spans="2:10">
      <c r="B15" s="23"/>
      <c r="C15" s="23"/>
      <c r="D15" s="24" t="s">
        <v>22</v>
      </c>
      <c r="E15" s="25"/>
      <c r="F15" s="25"/>
      <c r="G15" s="25"/>
      <c r="H15" s="25">
        <f t="shared" si="0"/>
        <v>0</v>
      </c>
      <c r="I15" s="25"/>
      <c r="J15" s="25">
        <f t="shared" si="1"/>
        <v>0</v>
      </c>
    </row>
    <row r="16" spans="2:10">
      <c r="B16" s="23"/>
      <c r="C16" s="23"/>
      <c r="D16" s="24" t="s">
        <v>23</v>
      </c>
      <c r="E16" s="25"/>
      <c r="F16" s="25"/>
      <c r="G16" s="25"/>
      <c r="H16" s="25">
        <f t="shared" si="0"/>
        <v>0</v>
      </c>
      <c r="I16" s="25"/>
      <c r="J16" s="25">
        <f t="shared" si="1"/>
        <v>0</v>
      </c>
    </row>
    <row r="17" spans="2:10">
      <c r="B17" s="23"/>
      <c r="C17" s="23"/>
      <c r="D17" s="24" t="s">
        <v>24</v>
      </c>
      <c r="E17" s="25"/>
      <c r="F17" s="25"/>
      <c r="G17" s="25"/>
      <c r="H17" s="25">
        <f t="shared" si="0"/>
        <v>0</v>
      </c>
      <c r="I17" s="25"/>
      <c r="J17" s="25">
        <f t="shared" si="1"/>
        <v>0</v>
      </c>
    </row>
    <row r="18" spans="2:10">
      <c r="B18" s="23"/>
      <c r="C18" s="23"/>
      <c r="D18" s="24" t="s">
        <v>25</v>
      </c>
      <c r="E18" s="25">
        <f>+E19+E20</f>
        <v>27802316</v>
      </c>
      <c r="F18" s="25">
        <f>+F19+F20</f>
        <v>0</v>
      </c>
      <c r="G18" s="25">
        <f>+G19+G20</f>
        <v>0</v>
      </c>
      <c r="H18" s="25">
        <f t="shared" si="0"/>
        <v>27802316</v>
      </c>
      <c r="I18" s="25">
        <f>+I19+I20</f>
        <v>0</v>
      </c>
      <c r="J18" s="25">
        <f t="shared" si="1"/>
        <v>27802316</v>
      </c>
    </row>
    <row r="19" spans="2:10">
      <c r="B19" s="23"/>
      <c r="C19" s="23"/>
      <c r="D19" s="24" t="s">
        <v>17</v>
      </c>
      <c r="E19" s="25">
        <v>25024914</v>
      </c>
      <c r="F19" s="25"/>
      <c r="G19" s="25"/>
      <c r="H19" s="25">
        <f t="shared" si="0"/>
        <v>25024914</v>
      </c>
      <c r="I19" s="25"/>
      <c r="J19" s="25">
        <f t="shared" si="1"/>
        <v>25024914</v>
      </c>
    </row>
    <row r="20" spans="2:10">
      <c r="B20" s="23"/>
      <c r="C20" s="23"/>
      <c r="D20" s="24" t="s">
        <v>23</v>
      </c>
      <c r="E20" s="25">
        <v>2777402</v>
      </c>
      <c r="F20" s="25"/>
      <c r="G20" s="25"/>
      <c r="H20" s="25">
        <f t="shared" si="0"/>
        <v>2777402</v>
      </c>
      <c r="I20" s="25"/>
      <c r="J20" s="25">
        <f t="shared" si="1"/>
        <v>2777402</v>
      </c>
    </row>
    <row r="21" spans="2:10">
      <c r="B21" s="23"/>
      <c r="C21" s="23"/>
      <c r="D21" s="24" t="s">
        <v>26</v>
      </c>
      <c r="E21" s="25">
        <f>+E22</f>
        <v>0</v>
      </c>
      <c r="F21" s="25">
        <f>+F22</f>
        <v>0</v>
      </c>
      <c r="G21" s="25">
        <f>+G22</f>
        <v>0</v>
      </c>
      <c r="H21" s="25">
        <f t="shared" si="0"/>
        <v>0</v>
      </c>
      <c r="I21" s="25">
        <f>+I22</f>
        <v>0</v>
      </c>
      <c r="J21" s="25">
        <f t="shared" si="1"/>
        <v>0</v>
      </c>
    </row>
    <row r="22" spans="2:10">
      <c r="B22" s="23"/>
      <c r="C22" s="23"/>
      <c r="D22" s="24" t="s">
        <v>27</v>
      </c>
      <c r="E22" s="25"/>
      <c r="F22" s="25"/>
      <c r="G22" s="25"/>
      <c r="H22" s="25">
        <f t="shared" si="0"/>
        <v>0</v>
      </c>
      <c r="I22" s="25"/>
      <c r="J22" s="25">
        <f t="shared" si="1"/>
        <v>0</v>
      </c>
    </row>
    <row r="23" spans="2:10">
      <c r="B23" s="23"/>
      <c r="C23" s="23"/>
      <c r="D23" s="24" t="s">
        <v>28</v>
      </c>
      <c r="E23" s="25">
        <f>+E24+E25+E26</f>
        <v>2808150</v>
      </c>
      <c r="F23" s="25">
        <f>+F24+F25+F26</f>
        <v>0</v>
      </c>
      <c r="G23" s="25">
        <f>+G24+G25+G26</f>
        <v>0</v>
      </c>
      <c r="H23" s="25">
        <f t="shared" si="0"/>
        <v>2808150</v>
      </c>
      <c r="I23" s="25">
        <f>+I24+I25+I26</f>
        <v>0</v>
      </c>
      <c r="J23" s="25">
        <f t="shared" si="1"/>
        <v>2808150</v>
      </c>
    </row>
    <row r="24" spans="2:10">
      <c r="B24" s="23"/>
      <c r="C24" s="23"/>
      <c r="D24" s="24" t="s">
        <v>29</v>
      </c>
      <c r="E24" s="25">
        <v>2527335</v>
      </c>
      <c r="F24" s="25"/>
      <c r="G24" s="25"/>
      <c r="H24" s="25">
        <f t="shared" si="0"/>
        <v>2527335</v>
      </c>
      <c r="I24" s="25"/>
      <c r="J24" s="25">
        <f t="shared" si="1"/>
        <v>2527335</v>
      </c>
    </row>
    <row r="25" spans="2:10">
      <c r="B25" s="23"/>
      <c r="C25" s="23"/>
      <c r="D25" s="24" t="s">
        <v>30</v>
      </c>
      <c r="E25" s="25"/>
      <c r="F25" s="25"/>
      <c r="G25" s="25"/>
      <c r="H25" s="25">
        <f t="shared" si="0"/>
        <v>0</v>
      </c>
      <c r="I25" s="25"/>
      <c r="J25" s="25">
        <f t="shared" si="1"/>
        <v>0</v>
      </c>
    </row>
    <row r="26" spans="2:10">
      <c r="B26" s="23"/>
      <c r="C26" s="23"/>
      <c r="D26" s="24" t="s">
        <v>31</v>
      </c>
      <c r="E26" s="25">
        <v>280815</v>
      </c>
      <c r="F26" s="25"/>
      <c r="G26" s="25"/>
      <c r="H26" s="25">
        <f t="shared" si="0"/>
        <v>280815</v>
      </c>
      <c r="I26" s="25"/>
      <c r="J26" s="25">
        <f t="shared" si="1"/>
        <v>280815</v>
      </c>
    </row>
    <row r="27" spans="2:10">
      <c r="B27" s="23"/>
      <c r="C27" s="23"/>
      <c r="D27" s="24" t="s">
        <v>32</v>
      </c>
      <c r="E27" s="25">
        <f>+E28+E29+E30+E31+E32+E33</f>
        <v>1953910</v>
      </c>
      <c r="F27" s="25">
        <f>+F28+F29+F30+F31+F32+F33</f>
        <v>0</v>
      </c>
      <c r="G27" s="25">
        <f>+G28+G29+G30+G31+G32+G33</f>
        <v>0</v>
      </c>
      <c r="H27" s="25">
        <f t="shared" si="0"/>
        <v>1953910</v>
      </c>
      <c r="I27" s="25">
        <f>+I28+I29+I30+I31+I32+I33</f>
        <v>0</v>
      </c>
      <c r="J27" s="25">
        <f t="shared" si="1"/>
        <v>1953910</v>
      </c>
    </row>
    <row r="28" spans="2:10">
      <c r="B28" s="23"/>
      <c r="C28" s="23"/>
      <c r="D28" s="24" t="s">
        <v>33</v>
      </c>
      <c r="E28" s="25"/>
      <c r="F28" s="25"/>
      <c r="G28" s="25"/>
      <c r="H28" s="25">
        <f t="shared" si="0"/>
        <v>0</v>
      </c>
      <c r="I28" s="25"/>
      <c r="J28" s="25">
        <f t="shared" si="1"/>
        <v>0</v>
      </c>
    </row>
    <row r="29" spans="2:10">
      <c r="B29" s="23"/>
      <c r="C29" s="23"/>
      <c r="D29" s="24" t="s">
        <v>34</v>
      </c>
      <c r="E29" s="25"/>
      <c r="F29" s="25"/>
      <c r="G29" s="25"/>
      <c r="H29" s="25">
        <f t="shared" si="0"/>
        <v>0</v>
      </c>
      <c r="I29" s="25"/>
      <c r="J29" s="25">
        <f t="shared" si="1"/>
        <v>0</v>
      </c>
    </row>
    <row r="30" spans="2:10">
      <c r="B30" s="23"/>
      <c r="C30" s="23"/>
      <c r="D30" s="24" t="s">
        <v>35</v>
      </c>
      <c r="E30" s="25">
        <v>1953910</v>
      </c>
      <c r="F30" s="25"/>
      <c r="G30" s="25"/>
      <c r="H30" s="25">
        <f t="shared" si="0"/>
        <v>1953910</v>
      </c>
      <c r="I30" s="25"/>
      <c r="J30" s="25">
        <f t="shared" si="1"/>
        <v>1953910</v>
      </c>
    </row>
    <row r="31" spans="2:10">
      <c r="B31" s="23"/>
      <c r="C31" s="23"/>
      <c r="D31" s="24" t="s">
        <v>36</v>
      </c>
      <c r="E31" s="25"/>
      <c r="F31" s="25"/>
      <c r="G31" s="25"/>
      <c r="H31" s="25">
        <f t="shared" si="0"/>
        <v>0</v>
      </c>
      <c r="I31" s="25"/>
      <c r="J31" s="25">
        <f t="shared" si="1"/>
        <v>0</v>
      </c>
    </row>
    <row r="32" spans="2:10">
      <c r="B32" s="23"/>
      <c r="C32" s="23"/>
      <c r="D32" s="24" t="s">
        <v>37</v>
      </c>
      <c r="E32" s="25"/>
      <c r="F32" s="25"/>
      <c r="G32" s="25"/>
      <c r="H32" s="25">
        <f t="shared" si="0"/>
        <v>0</v>
      </c>
      <c r="I32" s="25"/>
      <c r="J32" s="25">
        <f t="shared" si="1"/>
        <v>0</v>
      </c>
    </row>
    <row r="33" spans="2:10">
      <c r="B33" s="23"/>
      <c r="C33" s="23"/>
      <c r="D33" s="24" t="s">
        <v>38</v>
      </c>
      <c r="E33" s="25"/>
      <c r="F33" s="25"/>
      <c r="G33" s="25"/>
      <c r="H33" s="25">
        <f t="shared" si="0"/>
        <v>0</v>
      </c>
      <c r="I33" s="25"/>
      <c r="J33" s="25">
        <f t="shared" si="1"/>
        <v>0</v>
      </c>
    </row>
    <row r="34" spans="2:10">
      <c r="B34" s="23"/>
      <c r="C34" s="23"/>
      <c r="D34" s="24" t="s">
        <v>39</v>
      </c>
      <c r="E34" s="25">
        <f>+E35</f>
        <v>0</v>
      </c>
      <c r="F34" s="25">
        <f>+F35</f>
        <v>0</v>
      </c>
      <c r="G34" s="25">
        <f>+G35</f>
        <v>0</v>
      </c>
      <c r="H34" s="25">
        <f t="shared" si="0"/>
        <v>0</v>
      </c>
      <c r="I34" s="25">
        <f>+I35</f>
        <v>0</v>
      </c>
      <c r="J34" s="25">
        <f t="shared" si="1"/>
        <v>0</v>
      </c>
    </row>
    <row r="35" spans="2:10">
      <c r="B35" s="23"/>
      <c r="C35" s="23"/>
      <c r="D35" s="24" t="s">
        <v>40</v>
      </c>
      <c r="E35" s="25"/>
      <c r="F35" s="25"/>
      <c r="G35" s="25"/>
      <c r="H35" s="25">
        <f t="shared" si="0"/>
        <v>0</v>
      </c>
      <c r="I35" s="25"/>
      <c r="J35" s="25">
        <f t="shared" si="1"/>
        <v>0</v>
      </c>
    </row>
    <row r="36" spans="2:10">
      <c r="B36" s="23"/>
      <c r="C36" s="23"/>
      <c r="D36" s="24" t="s">
        <v>41</v>
      </c>
      <c r="E36" s="25"/>
      <c r="F36" s="25"/>
      <c r="G36" s="25"/>
      <c r="H36" s="25">
        <f t="shared" si="0"/>
        <v>0</v>
      </c>
      <c r="I36" s="25"/>
      <c r="J36" s="25">
        <f t="shared" si="1"/>
        <v>0</v>
      </c>
    </row>
    <row r="37" spans="2:10">
      <c r="B37" s="23"/>
      <c r="C37" s="23"/>
      <c r="D37" s="24" t="s">
        <v>42</v>
      </c>
      <c r="E37" s="25">
        <f>+E38+E40</f>
        <v>0</v>
      </c>
      <c r="F37" s="25">
        <f>+F38+F40</f>
        <v>0</v>
      </c>
      <c r="G37" s="25">
        <f>+G38+G40</f>
        <v>0</v>
      </c>
      <c r="H37" s="25">
        <f t="shared" si="0"/>
        <v>0</v>
      </c>
      <c r="I37" s="25">
        <f>+I38+I40</f>
        <v>0</v>
      </c>
      <c r="J37" s="25">
        <f t="shared" si="1"/>
        <v>0</v>
      </c>
    </row>
    <row r="38" spans="2:10">
      <c r="B38" s="23"/>
      <c r="C38" s="23"/>
      <c r="D38" s="24" t="s">
        <v>43</v>
      </c>
      <c r="E38" s="25">
        <f>+E39</f>
        <v>0</v>
      </c>
      <c r="F38" s="25">
        <f>+F39</f>
        <v>0</v>
      </c>
      <c r="G38" s="25">
        <f>+G39</f>
        <v>0</v>
      </c>
      <c r="H38" s="25">
        <f t="shared" si="0"/>
        <v>0</v>
      </c>
      <c r="I38" s="25">
        <f>+I39</f>
        <v>0</v>
      </c>
      <c r="J38" s="25">
        <f t="shared" si="1"/>
        <v>0</v>
      </c>
    </row>
    <row r="39" spans="2:10">
      <c r="B39" s="23"/>
      <c r="C39" s="23"/>
      <c r="D39" s="24" t="s">
        <v>44</v>
      </c>
      <c r="E39" s="25"/>
      <c r="F39" s="25"/>
      <c r="G39" s="25"/>
      <c r="H39" s="25">
        <f t="shared" si="0"/>
        <v>0</v>
      </c>
      <c r="I39" s="25"/>
      <c r="J39" s="25">
        <f t="shared" si="1"/>
        <v>0</v>
      </c>
    </row>
    <row r="40" spans="2:10">
      <c r="B40" s="23"/>
      <c r="C40" s="23"/>
      <c r="D40" s="24" t="s">
        <v>39</v>
      </c>
      <c r="E40" s="25">
        <f>+E41+E42</f>
        <v>0</v>
      </c>
      <c r="F40" s="25">
        <f>+F41+F42</f>
        <v>0</v>
      </c>
      <c r="G40" s="25">
        <f>+G41+G42</f>
        <v>0</v>
      </c>
      <c r="H40" s="25">
        <f t="shared" si="0"/>
        <v>0</v>
      </c>
      <c r="I40" s="25">
        <f>+I41+I42</f>
        <v>0</v>
      </c>
      <c r="J40" s="25">
        <f t="shared" si="1"/>
        <v>0</v>
      </c>
    </row>
    <row r="41" spans="2:10">
      <c r="B41" s="23"/>
      <c r="C41" s="23"/>
      <c r="D41" s="24" t="s">
        <v>45</v>
      </c>
      <c r="E41" s="25"/>
      <c r="F41" s="25"/>
      <c r="G41" s="25"/>
      <c r="H41" s="25">
        <f t="shared" si="0"/>
        <v>0</v>
      </c>
      <c r="I41" s="25"/>
      <c r="J41" s="25">
        <f t="shared" si="1"/>
        <v>0</v>
      </c>
    </row>
    <row r="42" spans="2:10">
      <c r="B42" s="23"/>
      <c r="C42" s="23"/>
      <c r="D42" s="24" t="s">
        <v>46</v>
      </c>
      <c r="E42" s="25"/>
      <c r="F42" s="25"/>
      <c r="G42" s="25"/>
      <c r="H42" s="25">
        <f t="shared" si="0"/>
        <v>0</v>
      </c>
      <c r="I42" s="25"/>
      <c r="J42" s="25">
        <f t="shared" si="1"/>
        <v>0</v>
      </c>
    </row>
    <row r="43" spans="2:10">
      <c r="B43" s="23"/>
      <c r="C43" s="23"/>
      <c r="D43" s="24" t="s">
        <v>47</v>
      </c>
      <c r="E43" s="25">
        <f>+E44+E47+E48</f>
        <v>0</v>
      </c>
      <c r="F43" s="25">
        <f>+F44+F47+F48</f>
        <v>0</v>
      </c>
      <c r="G43" s="25">
        <f>+G44+G47+G48</f>
        <v>0</v>
      </c>
      <c r="H43" s="25">
        <f t="shared" si="0"/>
        <v>0</v>
      </c>
      <c r="I43" s="25">
        <f>+I44+I47+I48</f>
        <v>0</v>
      </c>
      <c r="J43" s="25">
        <f t="shared" si="1"/>
        <v>0</v>
      </c>
    </row>
    <row r="44" spans="2:10">
      <c r="B44" s="23"/>
      <c r="C44" s="23"/>
      <c r="D44" s="24" t="s">
        <v>48</v>
      </c>
      <c r="E44" s="25">
        <f>+E45+E46</f>
        <v>0</v>
      </c>
      <c r="F44" s="25">
        <f>+F45+F46</f>
        <v>0</v>
      </c>
      <c r="G44" s="25">
        <f>+G45+G46</f>
        <v>0</v>
      </c>
      <c r="H44" s="25">
        <f t="shared" si="0"/>
        <v>0</v>
      </c>
      <c r="I44" s="25">
        <f>+I45+I46</f>
        <v>0</v>
      </c>
      <c r="J44" s="25">
        <f t="shared" si="1"/>
        <v>0</v>
      </c>
    </row>
    <row r="45" spans="2:10">
      <c r="B45" s="23"/>
      <c r="C45" s="23"/>
      <c r="D45" s="24" t="s">
        <v>49</v>
      </c>
      <c r="E45" s="25"/>
      <c r="F45" s="25"/>
      <c r="G45" s="25"/>
      <c r="H45" s="25">
        <f t="shared" si="0"/>
        <v>0</v>
      </c>
      <c r="I45" s="25"/>
      <c r="J45" s="25">
        <f t="shared" si="1"/>
        <v>0</v>
      </c>
    </row>
    <row r="46" spans="2:10">
      <c r="B46" s="23"/>
      <c r="C46" s="23"/>
      <c r="D46" s="24" t="s">
        <v>50</v>
      </c>
      <c r="E46" s="25"/>
      <c r="F46" s="25"/>
      <c r="G46" s="25"/>
      <c r="H46" s="25">
        <f t="shared" si="0"/>
        <v>0</v>
      </c>
      <c r="I46" s="25"/>
      <c r="J46" s="25">
        <f t="shared" si="1"/>
        <v>0</v>
      </c>
    </row>
    <row r="47" spans="2:10">
      <c r="B47" s="23"/>
      <c r="C47" s="23"/>
      <c r="D47" s="24" t="s">
        <v>51</v>
      </c>
      <c r="E47" s="25"/>
      <c r="F47" s="25"/>
      <c r="G47" s="25"/>
      <c r="H47" s="25">
        <f t="shared" si="0"/>
        <v>0</v>
      </c>
      <c r="I47" s="25"/>
      <c r="J47" s="25">
        <f t="shared" si="1"/>
        <v>0</v>
      </c>
    </row>
    <row r="48" spans="2:10">
      <c r="B48" s="23"/>
      <c r="C48" s="23"/>
      <c r="D48" s="24" t="s">
        <v>52</v>
      </c>
      <c r="E48" s="25">
        <f>+E49</f>
        <v>0</v>
      </c>
      <c r="F48" s="25">
        <f>+F49</f>
        <v>0</v>
      </c>
      <c r="G48" s="25">
        <f>+G49</f>
        <v>0</v>
      </c>
      <c r="H48" s="25">
        <f t="shared" si="0"/>
        <v>0</v>
      </c>
      <c r="I48" s="25">
        <f>+I49</f>
        <v>0</v>
      </c>
      <c r="J48" s="25">
        <f t="shared" si="1"/>
        <v>0</v>
      </c>
    </row>
    <row r="49" spans="2:10">
      <c r="B49" s="23"/>
      <c r="C49" s="23"/>
      <c r="D49" s="24" t="s">
        <v>53</v>
      </c>
      <c r="E49" s="25"/>
      <c r="F49" s="25"/>
      <c r="G49" s="25"/>
      <c r="H49" s="25">
        <f t="shared" si="0"/>
        <v>0</v>
      </c>
      <c r="I49" s="25"/>
      <c r="J49" s="25">
        <f t="shared" si="1"/>
        <v>0</v>
      </c>
    </row>
    <row r="50" spans="2:10">
      <c r="B50" s="23"/>
      <c r="C50" s="23"/>
      <c r="D50" s="24" t="s">
        <v>54</v>
      </c>
      <c r="E50" s="25">
        <f>+E51</f>
        <v>0</v>
      </c>
      <c r="F50" s="25">
        <f>+F51</f>
        <v>0</v>
      </c>
      <c r="G50" s="25">
        <f>+G51</f>
        <v>0</v>
      </c>
      <c r="H50" s="25">
        <f t="shared" si="0"/>
        <v>0</v>
      </c>
      <c r="I50" s="25">
        <f>+I51</f>
        <v>0</v>
      </c>
      <c r="J50" s="25">
        <f t="shared" si="1"/>
        <v>0</v>
      </c>
    </row>
    <row r="51" spans="2:10">
      <c r="B51" s="23"/>
      <c r="C51" s="23"/>
      <c r="D51" s="24" t="s">
        <v>39</v>
      </c>
      <c r="E51" s="25">
        <f>+E52+E53</f>
        <v>0</v>
      </c>
      <c r="F51" s="25">
        <f>+F52+F53</f>
        <v>0</v>
      </c>
      <c r="G51" s="25">
        <f>+G52+G53</f>
        <v>0</v>
      </c>
      <c r="H51" s="25">
        <f t="shared" si="0"/>
        <v>0</v>
      </c>
      <c r="I51" s="25">
        <f>+I52+I53</f>
        <v>0</v>
      </c>
      <c r="J51" s="25">
        <f t="shared" si="1"/>
        <v>0</v>
      </c>
    </row>
    <row r="52" spans="2:10">
      <c r="B52" s="23"/>
      <c r="C52" s="23"/>
      <c r="D52" s="24" t="s">
        <v>55</v>
      </c>
      <c r="E52" s="25"/>
      <c r="F52" s="25"/>
      <c r="G52" s="25"/>
      <c r="H52" s="25">
        <f t="shared" si="0"/>
        <v>0</v>
      </c>
      <c r="I52" s="25"/>
      <c r="J52" s="25">
        <f t="shared" si="1"/>
        <v>0</v>
      </c>
    </row>
    <row r="53" spans="2:10">
      <c r="B53" s="23"/>
      <c r="C53" s="23"/>
      <c r="D53" s="24" t="s">
        <v>56</v>
      </c>
      <c r="E53" s="25"/>
      <c r="F53" s="25"/>
      <c r="G53" s="25"/>
      <c r="H53" s="25">
        <f t="shared" si="0"/>
        <v>0</v>
      </c>
      <c r="I53" s="25"/>
      <c r="J53" s="25">
        <f t="shared" si="1"/>
        <v>0</v>
      </c>
    </row>
    <row r="54" spans="2:10">
      <c r="B54" s="23"/>
      <c r="C54" s="23"/>
      <c r="D54" s="24" t="s">
        <v>57</v>
      </c>
      <c r="E54" s="25"/>
      <c r="F54" s="25"/>
      <c r="G54" s="25"/>
      <c r="H54" s="25">
        <f t="shared" si="0"/>
        <v>0</v>
      </c>
      <c r="I54" s="25"/>
      <c r="J54" s="25">
        <f t="shared" si="1"/>
        <v>0</v>
      </c>
    </row>
    <row r="55" spans="2:10">
      <c r="B55" s="23"/>
      <c r="C55" s="23"/>
      <c r="D55" s="24" t="s">
        <v>58</v>
      </c>
      <c r="E55" s="25"/>
      <c r="F55" s="25"/>
      <c r="G55" s="25"/>
      <c r="H55" s="25">
        <f t="shared" si="0"/>
        <v>0</v>
      </c>
      <c r="I55" s="25"/>
      <c r="J55" s="25">
        <f t="shared" si="1"/>
        <v>0</v>
      </c>
    </row>
    <row r="56" spans="2:10">
      <c r="B56" s="23"/>
      <c r="C56" s="23"/>
      <c r="D56" s="24" t="s">
        <v>59</v>
      </c>
      <c r="E56" s="25">
        <v>160</v>
      </c>
      <c r="F56" s="25"/>
      <c r="G56" s="25"/>
      <c r="H56" s="25">
        <f t="shared" si="0"/>
        <v>160</v>
      </c>
      <c r="I56" s="25"/>
      <c r="J56" s="25">
        <f t="shared" si="1"/>
        <v>160</v>
      </c>
    </row>
    <row r="57" spans="2:10">
      <c r="B57" s="23"/>
      <c r="C57" s="23"/>
      <c r="D57" s="24" t="s">
        <v>60</v>
      </c>
      <c r="E57" s="25">
        <f>+E58+E59+E60</f>
        <v>6084</v>
      </c>
      <c r="F57" s="25">
        <f>+F58+F59+F60</f>
        <v>0</v>
      </c>
      <c r="G57" s="25">
        <f>+G58+G59+G60</f>
        <v>0</v>
      </c>
      <c r="H57" s="25">
        <f t="shared" si="0"/>
        <v>6084</v>
      </c>
      <c r="I57" s="25">
        <f>+I58+I59+I60</f>
        <v>0</v>
      </c>
      <c r="J57" s="25">
        <f t="shared" si="1"/>
        <v>6084</v>
      </c>
    </row>
    <row r="58" spans="2:10">
      <c r="B58" s="23"/>
      <c r="C58" s="23"/>
      <c r="D58" s="24" t="s">
        <v>61</v>
      </c>
      <c r="E58" s="25"/>
      <c r="F58" s="25"/>
      <c r="G58" s="25"/>
      <c r="H58" s="25">
        <f t="shared" si="0"/>
        <v>0</v>
      </c>
      <c r="I58" s="25"/>
      <c r="J58" s="25">
        <f t="shared" si="1"/>
        <v>0</v>
      </c>
    </row>
    <row r="59" spans="2:10">
      <c r="B59" s="23"/>
      <c r="C59" s="23"/>
      <c r="D59" s="24" t="s">
        <v>62</v>
      </c>
      <c r="E59" s="25">
        <v>1084</v>
      </c>
      <c r="F59" s="25"/>
      <c r="G59" s="25"/>
      <c r="H59" s="25">
        <f t="shared" si="0"/>
        <v>1084</v>
      </c>
      <c r="I59" s="25"/>
      <c r="J59" s="25">
        <f t="shared" si="1"/>
        <v>1084</v>
      </c>
    </row>
    <row r="60" spans="2:10">
      <c r="B60" s="23"/>
      <c r="C60" s="23"/>
      <c r="D60" s="24" t="s">
        <v>63</v>
      </c>
      <c r="E60" s="25">
        <v>5000</v>
      </c>
      <c r="F60" s="25"/>
      <c r="G60" s="25"/>
      <c r="H60" s="25">
        <f t="shared" si="0"/>
        <v>5000</v>
      </c>
      <c r="I60" s="25"/>
      <c r="J60" s="25">
        <f t="shared" si="1"/>
        <v>5000</v>
      </c>
    </row>
    <row r="61" spans="2:10">
      <c r="B61" s="23"/>
      <c r="C61" s="26"/>
      <c r="D61" s="27" t="s">
        <v>64</v>
      </c>
      <c r="E61" s="28">
        <f>+E7+E37+E43+E50+E54+E55+E56+E57</f>
        <v>32570620</v>
      </c>
      <c r="F61" s="28">
        <f>+F7+F37+F43+F50+F54+F55+F56+F57</f>
        <v>0</v>
      </c>
      <c r="G61" s="28">
        <f>+G7+G37+G43+G50+G54+G55+G56+G57</f>
        <v>0</v>
      </c>
      <c r="H61" s="28">
        <f t="shared" si="0"/>
        <v>32570620</v>
      </c>
      <c r="I61" s="28">
        <f>+I7+I37+I43+I50+I54+I55+I56+I57</f>
        <v>0</v>
      </c>
      <c r="J61" s="28">
        <f t="shared" si="1"/>
        <v>32570620</v>
      </c>
    </row>
    <row r="62" spans="2:10">
      <c r="B62" s="23"/>
      <c r="C62" s="20" t="s">
        <v>65</v>
      </c>
      <c r="D62" s="24" t="s">
        <v>66</v>
      </c>
      <c r="E62" s="25">
        <f>+E63+E64+E65+E66+E67+E68</f>
        <v>20530168</v>
      </c>
      <c r="F62" s="25">
        <f>+F63+F64+F65+F66+F67+F68</f>
        <v>0</v>
      </c>
      <c r="G62" s="25">
        <f>+G63+G64+G65+G66+G67+G68</f>
        <v>0</v>
      </c>
      <c r="H62" s="25">
        <f t="shared" si="0"/>
        <v>20530168</v>
      </c>
      <c r="I62" s="25">
        <f>+I63+I64+I65+I66+I67+I68</f>
        <v>0</v>
      </c>
      <c r="J62" s="25">
        <f t="shared" si="1"/>
        <v>20530168</v>
      </c>
    </row>
    <row r="63" spans="2:10">
      <c r="B63" s="23"/>
      <c r="C63" s="23"/>
      <c r="D63" s="24" t="s">
        <v>67</v>
      </c>
      <c r="E63" s="25">
        <v>13899553</v>
      </c>
      <c r="F63" s="25"/>
      <c r="G63" s="25"/>
      <c r="H63" s="25">
        <f t="shared" si="0"/>
        <v>13899553</v>
      </c>
      <c r="I63" s="25"/>
      <c r="J63" s="25">
        <f t="shared" si="1"/>
        <v>13899553</v>
      </c>
    </row>
    <row r="64" spans="2:10">
      <c r="B64" s="23"/>
      <c r="C64" s="23"/>
      <c r="D64" s="24" t="s">
        <v>68</v>
      </c>
      <c r="E64" s="25">
        <v>3490395</v>
      </c>
      <c r="F64" s="25"/>
      <c r="G64" s="25"/>
      <c r="H64" s="25">
        <f t="shared" si="0"/>
        <v>3490395</v>
      </c>
      <c r="I64" s="25"/>
      <c r="J64" s="25">
        <f t="shared" si="1"/>
        <v>3490395</v>
      </c>
    </row>
    <row r="65" spans="2:10">
      <c r="B65" s="23"/>
      <c r="C65" s="23"/>
      <c r="D65" s="24" t="s">
        <v>69</v>
      </c>
      <c r="E65" s="25"/>
      <c r="F65" s="25"/>
      <c r="G65" s="25"/>
      <c r="H65" s="25">
        <f t="shared" si="0"/>
        <v>0</v>
      </c>
      <c r="I65" s="25"/>
      <c r="J65" s="25">
        <f t="shared" si="1"/>
        <v>0</v>
      </c>
    </row>
    <row r="66" spans="2:10">
      <c r="B66" s="23"/>
      <c r="C66" s="23"/>
      <c r="D66" s="24" t="s">
        <v>70</v>
      </c>
      <c r="E66" s="25"/>
      <c r="F66" s="25"/>
      <c r="G66" s="25"/>
      <c r="H66" s="25">
        <f t="shared" si="0"/>
        <v>0</v>
      </c>
      <c r="I66" s="25"/>
      <c r="J66" s="25">
        <f t="shared" si="1"/>
        <v>0</v>
      </c>
    </row>
    <row r="67" spans="2:10">
      <c r="B67" s="23"/>
      <c r="C67" s="23"/>
      <c r="D67" s="24" t="s">
        <v>71</v>
      </c>
      <c r="E67" s="25">
        <v>578500</v>
      </c>
      <c r="F67" s="25"/>
      <c r="G67" s="25"/>
      <c r="H67" s="25">
        <f t="shared" si="0"/>
        <v>578500</v>
      </c>
      <c r="I67" s="25"/>
      <c r="J67" s="25">
        <f t="shared" si="1"/>
        <v>578500</v>
      </c>
    </row>
    <row r="68" spans="2:10">
      <c r="B68" s="23"/>
      <c r="C68" s="23"/>
      <c r="D68" s="24" t="s">
        <v>72</v>
      </c>
      <c r="E68" s="25">
        <v>2561720</v>
      </c>
      <c r="F68" s="25"/>
      <c r="G68" s="25"/>
      <c r="H68" s="25">
        <f t="shared" si="0"/>
        <v>2561720</v>
      </c>
      <c r="I68" s="25"/>
      <c r="J68" s="25">
        <f t="shared" si="1"/>
        <v>2561720</v>
      </c>
    </row>
    <row r="69" spans="2:10">
      <c r="B69" s="23"/>
      <c r="C69" s="23"/>
      <c r="D69" s="24" t="s">
        <v>73</v>
      </c>
      <c r="E69" s="25">
        <f>+E70+E71+E72+E73+E74+E75+E76+E77+E78+E79+E80+E81+E82+E83+E84</f>
        <v>6450662</v>
      </c>
      <c r="F69" s="25">
        <f>+F70+F71+F72+F73+F74+F75+F76+F77+F78+F79+F80+F81+F82+F83+F84</f>
        <v>0</v>
      </c>
      <c r="G69" s="25">
        <f>+G70+G71+G72+G73+G74+G75+G76+G77+G78+G79+G80+G81+G82+G83+G84</f>
        <v>0</v>
      </c>
      <c r="H69" s="25">
        <f t="shared" si="0"/>
        <v>6450662</v>
      </c>
      <c r="I69" s="25">
        <f>+I70+I71+I72+I73+I74+I75+I76+I77+I78+I79+I80+I81+I82+I83+I84</f>
        <v>0</v>
      </c>
      <c r="J69" s="25">
        <f t="shared" si="1"/>
        <v>6450662</v>
      </c>
    </row>
    <row r="70" spans="2:10">
      <c r="B70" s="23"/>
      <c r="C70" s="23"/>
      <c r="D70" s="24" t="s">
        <v>74</v>
      </c>
      <c r="E70" s="25">
        <v>1340294</v>
      </c>
      <c r="F70" s="25"/>
      <c r="G70" s="25"/>
      <c r="H70" s="25">
        <f t="shared" si="0"/>
        <v>1340294</v>
      </c>
      <c r="I70" s="25"/>
      <c r="J70" s="25">
        <f t="shared" si="1"/>
        <v>1340294</v>
      </c>
    </row>
    <row r="71" spans="2:10">
      <c r="B71" s="23"/>
      <c r="C71" s="23"/>
      <c r="D71" s="24" t="s">
        <v>75</v>
      </c>
      <c r="E71" s="25">
        <v>260400</v>
      </c>
      <c r="F71" s="25"/>
      <c r="G71" s="25"/>
      <c r="H71" s="25">
        <f t="shared" si="0"/>
        <v>260400</v>
      </c>
      <c r="I71" s="25"/>
      <c r="J71" s="25">
        <f t="shared" si="1"/>
        <v>260400</v>
      </c>
    </row>
    <row r="72" spans="2:10">
      <c r="B72" s="23"/>
      <c r="C72" s="23"/>
      <c r="D72" s="24" t="s">
        <v>76</v>
      </c>
      <c r="E72" s="25"/>
      <c r="F72" s="25"/>
      <c r="G72" s="25"/>
      <c r="H72" s="25">
        <f t="shared" ref="H72:H135" si="2">+E72+F72+G72</f>
        <v>0</v>
      </c>
      <c r="I72" s="25"/>
      <c r="J72" s="25">
        <f t="shared" ref="J72:J134" si="3">H72-ABS(I72)</f>
        <v>0</v>
      </c>
    </row>
    <row r="73" spans="2:10">
      <c r="B73" s="23"/>
      <c r="C73" s="23"/>
      <c r="D73" s="24" t="s">
        <v>77</v>
      </c>
      <c r="E73" s="25">
        <v>510218</v>
      </c>
      <c r="F73" s="25"/>
      <c r="G73" s="25"/>
      <c r="H73" s="25">
        <f t="shared" si="2"/>
        <v>510218</v>
      </c>
      <c r="I73" s="25"/>
      <c r="J73" s="25">
        <f t="shared" si="3"/>
        <v>510218</v>
      </c>
    </row>
    <row r="74" spans="2:10">
      <c r="B74" s="23"/>
      <c r="C74" s="23"/>
      <c r="D74" s="24" t="s">
        <v>78</v>
      </c>
      <c r="E74" s="25"/>
      <c r="F74" s="25"/>
      <c r="G74" s="25"/>
      <c r="H74" s="25">
        <f t="shared" si="2"/>
        <v>0</v>
      </c>
      <c r="I74" s="25"/>
      <c r="J74" s="25">
        <f t="shared" si="3"/>
        <v>0</v>
      </c>
    </row>
    <row r="75" spans="2:10">
      <c r="B75" s="23"/>
      <c r="C75" s="23"/>
      <c r="D75" s="24" t="s">
        <v>79</v>
      </c>
      <c r="E75" s="25"/>
      <c r="F75" s="25"/>
      <c r="G75" s="25"/>
      <c r="H75" s="25">
        <f t="shared" si="2"/>
        <v>0</v>
      </c>
      <c r="I75" s="25"/>
      <c r="J75" s="25">
        <f t="shared" si="3"/>
        <v>0</v>
      </c>
    </row>
    <row r="76" spans="2:10">
      <c r="B76" s="23"/>
      <c r="C76" s="23"/>
      <c r="D76" s="24" t="s">
        <v>80</v>
      </c>
      <c r="E76" s="25">
        <v>298783</v>
      </c>
      <c r="F76" s="25"/>
      <c r="G76" s="25"/>
      <c r="H76" s="25">
        <f t="shared" si="2"/>
        <v>298783</v>
      </c>
      <c r="I76" s="25"/>
      <c r="J76" s="25">
        <f t="shared" si="3"/>
        <v>298783</v>
      </c>
    </row>
    <row r="77" spans="2:10">
      <c r="B77" s="23"/>
      <c r="C77" s="23"/>
      <c r="D77" s="24" t="s">
        <v>81</v>
      </c>
      <c r="E77" s="25">
        <v>302688</v>
      </c>
      <c r="F77" s="25"/>
      <c r="G77" s="25"/>
      <c r="H77" s="25">
        <f t="shared" si="2"/>
        <v>302688</v>
      </c>
      <c r="I77" s="25"/>
      <c r="J77" s="25">
        <f t="shared" si="3"/>
        <v>302688</v>
      </c>
    </row>
    <row r="78" spans="2:10">
      <c r="B78" s="23"/>
      <c r="C78" s="23"/>
      <c r="D78" s="24" t="s">
        <v>82</v>
      </c>
      <c r="E78" s="25">
        <v>1943105</v>
      </c>
      <c r="F78" s="25"/>
      <c r="G78" s="25"/>
      <c r="H78" s="25">
        <f t="shared" si="2"/>
        <v>1943105</v>
      </c>
      <c r="I78" s="25"/>
      <c r="J78" s="25">
        <f t="shared" si="3"/>
        <v>1943105</v>
      </c>
    </row>
    <row r="79" spans="2:10">
      <c r="B79" s="23"/>
      <c r="C79" s="23"/>
      <c r="D79" s="24" t="s">
        <v>83</v>
      </c>
      <c r="E79" s="25">
        <v>941883</v>
      </c>
      <c r="F79" s="25"/>
      <c r="G79" s="25"/>
      <c r="H79" s="25">
        <f t="shared" si="2"/>
        <v>941883</v>
      </c>
      <c r="I79" s="25"/>
      <c r="J79" s="25">
        <f t="shared" si="3"/>
        <v>941883</v>
      </c>
    </row>
    <row r="80" spans="2:10">
      <c r="B80" s="23"/>
      <c r="C80" s="23"/>
      <c r="D80" s="24" t="s">
        <v>84</v>
      </c>
      <c r="E80" s="25">
        <v>215087</v>
      </c>
      <c r="F80" s="25"/>
      <c r="G80" s="25"/>
      <c r="H80" s="25">
        <f t="shared" si="2"/>
        <v>215087</v>
      </c>
      <c r="I80" s="25"/>
      <c r="J80" s="25">
        <f t="shared" si="3"/>
        <v>215087</v>
      </c>
    </row>
    <row r="81" spans="2:10">
      <c r="B81" s="23"/>
      <c r="C81" s="23"/>
      <c r="D81" s="24" t="s">
        <v>85</v>
      </c>
      <c r="E81" s="25">
        <v>638204</v>
      </c>
      <c r="F81" s="25"/>
      <c r="G81" s="25"/>
      <c r="H81" s="25">
        <f t="shared" si="2"/>
        <v>638204</v>
      </c>
      <c r="I81" s="25"/>
      <c r="J81" s="25">
        <f t="shared" si="3"/>
        <v>638204</v>
      </c>
    </row>
    <row r="82" spans="2:10">
      <c r="B82" s="23"/>
      <c r="C82" s="23"/>
      <c r="D82" s="24" t="s">
        <v>86</v>
      </c>
      <c r="E82" s="25"/>
      <c r="F82" s="25"/>
      <c r="G82" s="25"/>
      <c r="H82" s="25">
        <f t="shared" si="2"/>
        <v>0</v>
      </c>
      <c r="I82" s="25"/>
      <c r="J82" s="25">
        <f t="shared" si="3"/>
        <v>0</v>
      </c>
    </row>
    <row r="83" spans="2:10">
      <c r="B83" s="23"/>
      <c r="C83" s="23"/>
      <c r="D83" s="24" t="s">
        <v>87</v>
      </c>
      <c r="E83" s="25"/>
      <c r="F83" s="25"/>
      <c r="G83" s="25"/>
      <c r="H83" s="25">
        <f t="shared" si="2"/>
        <v>0</v>
      </c>
      <c r="I83" s="25"/>
      <c r="J83" s="25">
        <f t="shared" si="3"/>
        <v>0</v>
      </c>
    </row>
    <row r="84" spans="2:10">
      <c r="B84" s="23"/>
      <c r="C84" s="23"/>
      <c r="D84" s="24" t="s">
        <v>88</v>
      </c>
      <c r="E84" s="25"/>
      <c r="F84" s="25"/>
      <c r="G84" s="25"/>
      <c r="H84" s="25">
        <f t="shared" si="2"/>
        <v>0</v>
      </c>
      <c r="I84" s="25"/>
      <c r="J84" s="25">
        <f t="shared" si="3"/>
        <v>0</v>
      </c>
    </row>
    <row r="85" spans="2:10">
      <c r="B85" s="23"/>
      <c r="C85" s="23"/>
      <c r="D85" s="24" t="s">
        <v>89</v>
      </c>
      <c r="E85" s="25">
        <f>+E86+E87+E88+E89+E90+E91+E92+E93+E94+E95+E96+E97+E98+E99+E100+E101+E102+E103</f>
        <v>6887851</v>
      </c>
      <c r="F85" s="25">
        <f>+F86+F87+F88+F89+F90+F91+F92+F93+F94+F95+F96+F97+F98+F99+F100+F101+F102+F103</f>
        <v>0</v>
      </c>
      <c r="G85" s="25">
        <f>+G86+G87+G88+G89+G90+G91+G92+G93+G94+G95+G96+G97+G98+G99+G100+G101+G102+G103</f>
        <v>0</v>
      </c>
      <c r="H85" s="25">
        <f t="shared" si="2"/>
        <v>6887851</v>
      </c>
      <c r="I85" s="25">
        <f>+I86+I87+I88+I89+I90+I91+I92+I93+I94+I95+I96+I97+I98+I99+I100+I101+I102+I103</f>
        <v>0</v>
      </c>
      <c r="J85" s="25">
        <f t="shared" si="3"/>
        <v>6887851</v>
      </c>
    </row>
    <row r="86" spans="2:10">
      <c r="B86" s="23"/>
      <c r="C86" s="23"/>
      <c r="D86" s="24" t="s">
        <v>90</v>
      </c>
      <c r="E86" s="25">
        <v>69665</v>
      </c>
      <c r="F86" s="25"/>
      <c r="G86" s="25"/>
      <c r="H86" s="25">
        <f t="shared" si="2"/>
        <v>69665</v>
      </c>
      <c r="I86" s="25"/>
      <c r="J86" s="25">
        <f t="shared" si="3"/>
        <v>69665</v>
      </c>
    </row>
    <row r="87" spans="2:10">
      <c r="B87" s="23"/>
      <c r="C87" s="23"/>
      <c r="D87" s="24" t="s">
        <v>91</v>
      </c>
      <c r="E87" s="25">
        <v>124860</v>
      </c>
      <c r="F87" s="25"/>
      <c r="G87" s="25"/>
      <c r="H87" s="25">
        <f t="shared" si="2"/>
        <v>124860</v>
      </c>
      <c r="I87" s="25"/>
      <c r="J87" s="25">
        <f t="shared" si="3"/>
        <v>124860</v>
      </c>
    </row>
    <row r="88" spans="2:10">
      <c r="B88" s="23"/>
      <c r="C88" s="23"/>
      <c r="D88" s="24" t="s">
        <v>92</v>
      </c>
      <c r="E88" s="25"/>
      <c r="F88" s="25"/>
      <c r="G88" s="25"/>
      <c r="H88" s="25">
        <f t="shared" si="2"/>
        <v>0</v>
      </c>
      <c r="I88" s="25"/>
      <c r="J88" s="25">
        <f t="shared" si="3"/>
        <v>0</v>
      </c>
    </row>
    <row r="89" spans="2:10">
      <c r="B89" s="23"/>
      <c r="C89" s="23"/>
      <c r="D89" s="24" t="s">
        <v>93</v>
      </c>
      <c r="E89" s="25"/>
      <c r="F89" s="25"/>
      <c r="G89" s="25"/>
      <c r="H89" s="25">
        <f t="shared" si="2"/>
        <v>0</v>
      </c>
      <c r="I89" s="25"/>
      <c r="J89" s="25">
        <f t="shared" si="3"/>
        <v>0</v>
      </c>
    </row>
    <row r="90" spans="2:10">
      <c r="B90" s="23"/>
      <c r="C90" s="23"/>
      <c r="D90" s="24" t="s">
        <v>94</v>
      </c>
      <c r="E90" s="25">
        <v>200000</v>
      </c>
      <c r="F90" s="25"/>
      <c r="G90" s="25"/>
      <c r="H90" s="25">
        <f t="shared" si="2"/>
        <v>200000</v>
      </c>
      <c r="I90" s="25"/>
      <c r="J90" s="25">
        <f t="shared" si="3"/>
        <v>200000</v>
      </c>
    </row>
    <row r="91" spans="2:10">
      <c r="B91" s="23"/>
      <c r="C91" s="23"/>
      <c r="D91" s="24" t="s">
        <v>95</v>
      </c>
      <c r="E91" s="25"/>
      <c r="F91" s="25"/>
      <c r="G91" s="25"/>
      <c r="H91" s="25">
        <f t="shared" si="2"/>
        <v>0</v>
      </c>
      <c r="I91" s="25"/>
      <c r="J91" s="25">
        <f t="shared" si="3"/>
        <v>0</v>
      </c>
    </row>
    <row r="92" spans="2:10">
      <c r="B92" s="23"/>
      <c r="C92" s="23"/>
      <c r="D92" s="24" t="s">
        <v>96</v>
      </c>
      <c r="E92" s="25">
        <v>1199914</v>
      </c>
      <c r="F92" s="25"/>
      <c r="G92" s="25"/>
      <c r="H92" s="25">
        <f t="shared" si="2"/>
        <v>1199914</v>
      </c>
      <c r="I92" s="25"/>
      <c r="J92" s="25">
        <f t="shared" si="3"/>
        <v>1199914</v>
      </c>
    </row>
    <row r="93" spans="2:10">
      <c r="B93" s="23"/>
      <c r="C93" s="23"/>
      <c r="D93" s="24" t="s">
        <v>97</v>
      </c>
      <c r="E93" s="25">
        <v>135319</v>
      </c>
      <c r="F93" s="25"/>
      <c r="G93" s="25"/>
      <c r="H93" s="25">
        <f t="shared" si="2"/>
        <v>135319</v>
      </c>
      <c r="I93" s="25"/>
      <c r="J93" s="25">
        <f t="shared" si="3"/>
        <v>135319</v>
      </c>
    </row>
    <row r="94" spans="2:10">
      <c r="B94" s="23"/>
      <c r="C94" s="23"/>
      <c r="D94" s="24" t="s">
        <v>98</v>
      </c>
      <c r="E94" s="25"/>
      <c r="F94" s="25"/>
      <c r="G94" s="25"/>
      <c r="H94" s="25">
        <f t="shared" si="2"/>
        <v>0</v>
      </c>
      <c r="I94" s="25"/>
      <c r="J94" s="25">
        <f t="shared" si="3"/>
        <v>0</v>
      </c>
    </row>
    <row r="95" spans="2:10">
      <c r="B95" s="23"/>
      <c r="C95" s="23"/>
      <c r="D95" s="24" t="s">
        <v>99</v>
      </c>
      <c r="E95" s="25"/>
      <c r="F95" s="25"/>
      <c r="G95" s="25"/>
      <c r="H95" s="25">
        <f t="shared" si="2"/>
        <v>0</v>
      </c>
      <c r="I95" s="25"/>
      <c r="J95" s="25">
        <f t="shared" si="3"/>
        <v>0</v>
      </c>
    </row>
    <row r="96" spans="2:10">
      <c r="B96" s="23"/>
      <c r="C96" s="23"/>
      <c r="D96" s="24" t="s">
        <v>100</v>
      </c>
      <c r="E96" s="25">
        <v>1449687</v>
      </c>
      <c r="F96" s="25"/>
      <c r="G96" s="25"/>
      <c r="H96" s="25">
        <f t="shared" si="2"/>
        <v>1449687</v>
      </c>
      <c r="I96" s="25"/>
      <c r="J96" s="25">
        <f t="shared" si="3"/>
        <v>1449687</v>
      </c>
    </row>
    <row r="97" spans="2:10">
      <c r="B97" s="23"/>
      <c r="C97" s="23"/>
      <c r="D97" s="24" t="s">
        <v>101</v>
      </c>
      <c r="E97" s="25">
        <v>110973</v>
      </c>
      <c r="F97" s="25"/>
      <c r="G97" s="25"/>
      <c r="H97" s="25">
        <f t="shared" si="2"/>
        <v>110973</v>
      </c>
      <c r="I97" s="25"/>
      <c r="J97" s="25">
        <f t="shared" si="3"/>
        <v>110973</v>
      </c>
    </row>
    <row r="98" spans="2:10">
      <c r="B98" s="23"/>
      <c r="C98" s="23"/>
      <c r="D98" s="24" t="s">
        <v>102</v>
      </c>
      <c r="E98" s="25">
        <v>243770</v>
      </c>
      <c r="F98" s="25"/>
      <c r="G98" s="25"/>
      <c r="H98" s="25">
        <f t="shared" si="2"/>
        <v>243770</v>
      </c>
      <c r="I98" s="25"/>
      <c r="J98" s="25">
        <f t="shared" si="3"/>
        <v>243770</v>
      </c>
    </row>
    <row r="99" spans="2:10">
      <c r="B99" s="23"/>
      <c r="C99" s="23"/>
      <c r="D99" s="24" t="s">
        <v>103</v>
      </c>
      <c r="E99" s="25">
        <v>2461323</v>
      </c>
      <c r="F99" s="25"/>
      <c r="G99" s="25"/>
      <c r="H99" s="25">
        <f t="shared" si="2"/>
        <v>2461323</v>
      </c>
      <c r="I99" s="25"/>
      <c r="J99" s="25">
        <f t="shared" si="3"/>
        <v>2461323</v>
      </c>
    </row>
    <row r="100" spans="2:10">
      <c r="B100" s="23"/>
      <c r="C100" s="23"/>
      <c r="D100" s="24" t="s">
        <v>104</v>
      </c>
      <c r="E100" s="25">
        <v>843540</v>
      </c>
      <c r="F100" s="25"/>
      <c r="G100" s="25"/>
      <c r="H100" s="25">
        <f t="shared" si="2"/>
        <v>843540</v>
      </c>
      <c r="I100" s="25"/>
      <c r="J100" s="25">
        <f t="shared" si="3"/>
        <v>843540</v>
      </c>
    </row>
    <row r="101" spans="2:10">
      <c r="B101" s="23"/>
      <c r="C101" s="23"/>
      <c r="D101" s="24" t="s">
        <v>105</v>
      </c>
      <c r="E101" s="25"/>
      <c r="F101" s="25"/>
      <c r="G101" s="25"/>
      <c r="H101" s="25">
        <f t="shared" si="2"/>
        <v>0</v>
      </c>
      <c r="I101" s="25"/>
      <c r="J101" s="25">
        <f t="shared" si="3"/>
        <v>0</v>
      </c>
    </row>
    <row r="102" spans="2:10">
      <c r="B102" s="23"/>
      <c r="C102" s="23"/>
      <c r="D102" s="24" t="s">
        <v>106</v>
      </c>
      <c r="E102" s="25">
        <v>30200</v>
      </c>
      <c r="F102" s="25"/>
      <c r="G102" s="25"/>
      <c r="H102" s="25">
        <f t="shared" si="2"/>
        <v>30200</v>
      </c>
      <c r="I102" s="25"/>
      <c r="J102" s="25">
        <f t="shared" si="3"/>
        <v>30200</v>
      </c>
    </row>
    <row r="103" spans="2:10">
      <c r="B103" s="23"/>
      <c r="C103" s="23"/>
      <c r="D103" s="24" t="s">
        <v>88</v>
      </c>
      <c r="E103" s="25">
        <v>18600</v>
      </c>
      <c r="F103" s="25"/>
      <c r="G103" s="25"/>
      <c r="H103" s="25">
        <f t="shared" si="2"/>
        <v>18600</v>
      </c>
      <c r="I103" s="25"/>
      <c r="J103" s="25">
        <f t="shared" si="3"/>
        <v>18600</v>
      </c>
    </row>
    <row r="104" spans="2:10">
      <c r="B104" s="23"/>
      <c r="C104" s="23"/>
      <c r="D104" s="24" t="s">
        <v>107</v>
      </c>
      <c r="E104" s="25"/>
      <c r="F104" s="25"/>
      <c r="G104" s="25"/>
      <c r="H104" s="25">
        <f t="shared" si="2"/>
        <v>0</v>
      </c>
      <c r="I104" s="25"/>
      <c r="J104" s="25">
        <f t="shared" si="3"/>
        <v>0</v>
      </c>
    </row>
    <row r="105" spans="2:10">
      <c r="B105" s="23"/>
      <c r="C105" s="26"/>
      <c r="D105" s="27" t="s">
        <v>108</v>
      </c>
      <c r="E105" s="28">
        <f>+E62+E69+E85+E104</f>
        <v>33868681</v>
      </c>
      <c r="F105" s="28">
        <f>+F62+F69+F85+F104</f>
        <v>0</v>
      </c>
      <c r="G105" s="28">
        <f>+G62+G69+G85+G104</f>
        <v>0</v>
      </c>
      <c r="H105" s="28">
        <f t="shared" si="2"/>
        <v>33868681</v>
      </c>
      <c r="I105" s="28">
        <f>+I62+I69+I85+I104</f>
        <v>0</v>
      </c>
      <c r="J105" s="28">
        <f t="shared" si="3"/>
        <v>33868681</v>
      </c>
    </row>
    <row r="106" spans="2:10">
      <c r="B106" s="26"/>
      <c r="C106" s="29" t="s">
        <v>109</v>
      </c>
      <c r="D106" s="30"/>
      <c r="E106" s="31">
        <f xml:space="preserve"> +E61 - E105</f>
        <v>-1298061</v>
      </c>
      <c r="F106" s="31">
        <f xml:space="preserve"> +F61 - F105</f>
        <v>0</v>
      </c>
      <c r="G106" s="31">
        <f xml:space="preserve"> +G61 - G105</f>
        <v>0</v>
      </c>
      <c r="H106" s="31">
        <f t="shared" si="2"/>
        <v>-1298061</v>
      </c>
      <c r="I106" s="31">
        <f xml:space="preserve"> +I61 - I105</f>
        <v>0</v>
      </c>
      <c r="J106" s="31">
        <f>J61-J105</f>
        <v>-1298061</v>
      </c>
    </row>
    <row r="107" spans="2:10">
      <c r="B107" s="20" t="s">
        <v>110</v>
      </c>
      <c r="C107" s="20" t="s">
        <v>14</v>
      </c>
      <c r="D107" s="24" t="s">
        <v>111</v>
      </c>
      <c r="E107" s="25">
        <f>+E108+E109</f>
        <v>0</v>
      </c>
      <c r="F107" s="25">
        <f>+F108+F109</f>
        <v>0</v>
      </c>
      <c r="G107" s="25">
        <f>+G108+G109</f>
        <v>0</v>
      </c>
      <c r="H107" s="25">
        <f t="shared" si="2"/>
        <v>0</v>
      </c>
      <c r="I107" s="25">
        <f>+I108+I109</f>
        <v>0</v>
      </c>
      <c r="J107" s="25">
        <f t="shared" si="3"/>
        <v>0</v>
      </c>
    </row>
    <row r="108" spans="2:10">
      <c r="B108" s="23"/>
      <c r="C108" s="23"/>
      <c r="D108" s="24" t="s">
        <v>112</v>
      </c>
      <c r="E108" s="25"/>
      <c r="F108" s="25"/>
      <c r="G108" s="25"/>
      <c r="H108" s="25">
        <f t="shared" si="2"/>
        <v>0</v>
      </c>
      <c r="I108" s="25"/>
      <c r="J108" s="25">
        <f t="shared" si="3"/>
        <v>0</v>
      </c>
    </row>
    <row r="109" spans="2:10">
      <c r="B109" s="23"/>
      <c r="C109" s="23"/>
      <c r="D109" s="24" t="s">
        <v>113</v>
      </c>
      <c r="E109" s="25"/>
      <c r="F109" s="25"/>
      <c r="G109" s="25"/>
      <c r="H109" s="25">
        <f t="shared" si="2"/>
        <v>0</v>
      </c>
      <c r="I109" s="25"/>
      <c r="J109" s="25">
        <f t="shared" si="3"/>
        <v>0</v>
      </c>
    </row>
    <row r="110" spans="2:10">
      <c r="B110" s="23"/>
      <c r="C110" s="23"/>
      <c r="D110" s="24" t="s">
        <v>114</v>
      </c>
      <c r="E110" s="25"/>
      <c r="F110" s="25"/>
      <c r="G110" s="25"/>
      <c r="H110" s="25">
        <f t="shared" si="2"/>
        <v>0</v>
      </c>
      <c r="I110" s="25"/>
      <c r="J110" s="25">
        <f t="shared" si="3"/>
        <v>0</v>
      </c>
    </row>
    <row r="111" spans="2:10">
      <c r="B111" s="23"/>
      <c r="C111" s="26"/>
      <c r="D111" s="27" t="s">
        <v>115</v>
      </c>
      <c r="E111" s="28">
        <f>+E107+E110</f>
        <v>0</v>
      </c>
      <c r="F111" s="28">
        <f>+F107+F110</f>
        <v>0</v>
      </c>
      <c r="G111" s="28">
        <f>+G107+G110</f>
        <v>0</v>
      </c>
      <c r="H111" s="28">
        <f t="shared" si="2"/>
        <v>0</v>
      </c>
      <c r="I111" s="28">
        <f>+I107+I110</f>
        <v>0</v>
      </c>
      <c r="J111" s="28">
        <f t="shared" si="3"/>
        <v>0</v>
      </c>
    </row>
    <row r="112" spans="2:10">
      <c r="B112" s="23"/>
      <c r="C112" s="20" t="s">
        <v>65</v>
      </c>
      <c r="D112" s="24" t="s">
        <v>116</v>
      </c>
      <c r="E112" s="25"/>
      <c r="F112" s="25"/>
      <c r="G112" s="25"/>
      <c r="H112" s="25">
        <f t="shared" si="2"/>
        <v>0</v>
      </c>
      <c r="I112" s="25"/>
      <c r="J112" s="25">
        <f t="shared" si="3"/>
        <v>0</v>
      </c>
    </row>
    <row r="113" spans="2:10">
      <c r="B113" s="23"/>
      <c r="C113" s="23"/>
      <c r="D113" s="24" t="s">
        <v>117</v>
      </c>
      <c r="E113" s="25">
        <f>+E114</f>
        <v>0</v>
      </c>
      <c r="F113" s="25">
        <f>+F114</f>
        <v>0</v>
      </c>
      <c r="G113" s="25">
        <f>+G114</f>
        <v>0</v>
      </c>
      <c r="H113" s="25">
        <f t="shared" si="2"/>
        <v>0</v>
      </c>
      <c r="I113" s="25">
        <f>+I114</f>
        <v>0</v>
      </c>
      <c r="J113" s="25">
        <f t="shared" si="3"/>
        <v>0</v>
      </c>
    </row>
    <row r="114" spans="2:10">
      <c r="B114" s="23"/>
      <c r="C114" s="23"/>
      <c r="D114" s="24" t="s">
        <v>118</v>
      </c>
      <c r="E114" s="25"/>
      <c r="F114" s="25"/>
      <c r="G114" s="25"/>
      <c r="H114" s="25">
        <f t="shared" si="2"/>
        <v>0</v>
      </c>
      <c r="I114" s="25"/>
      <c r="J114" s="25">
        <f t="shared" si="3"/>
        <v>0</v>
      </c>
    </row>
    <row r="115" spans="2:10">
      <c r="B115" s="23"/>
      <c r="C115" s="26"/>
      <c r="D115" s="27" t="s">
        <v>119</v>
      </c>
      <c r="E115" s="28">
        <f>+E112+E113</f>
        <v>0</v>
      </c>
      <c r="F115" s="28">
        <f>+F112+F113</f>
        <v>0</v>
      </c>
      <c r="G115" s="28">
        <f>+G112+G113</f>
        <v>0</v>
      </c>
      <c r="H115" s="28">
        <f t="shared" si="2"/>
        <v>0</v>
      </c>
      <c r="I115" s="28">
        <f>+I112+I113</f>
        <v>0</v>
      </c>
      <c r="J115" s="28">
        <f t="shared" si="3"/>
        <v>0</v>
      </c>
    </row>
    <row r="116" spans="2:10">
      <c r="B116" s="26"/>
      <c r="C116" s="32" t="s">
        <v>120</v>
      </c>
      <c r="D116" s="30"/>
      <c r="E116" s="31">
        <f xml:space="preserve"> +E111 - E115</f>
        <v>0</v>
      </c>
      <c r="F116" s="31">
        <f xml:space="preserve"> +F111 - F115</f>
        <v>0</v>
      </c>
      <c r="G116" s="31">
        <f xml:space="preserve"> +G111 - G115</f>
        <v>0</v>
      </c>
      <c r="H116" s="31">
        <f t="shared" si="2"/>
        <v>0</v>
      </c>
      <c r="I116" s="31">
        <f xml:space="preserve"> +I111 - I115</f>
        <v>0</v>
      </c>
      <c r="J116" s="31">
        <f>J111-J115</f>
        <v>0</v>
      </c>
    </row>
    <row r="117" spans="2:10">
      <c r="B117" s="20" t="s">
        <v>121</v>
      </c>
      <c r="C117" s="20" t="s">
        <v>14</v>
      </c>
      <c r="D117" s="24" t="s">
        <v>122</v>
      </c>
      <c r="E117" s="25"/>
      <c r="F117" s="25"/>
      <c r="G117" s="25"/>
      <c r="H117" s="25">
        <f t="shared" si="2"/>
        <v>0</v>
      </c>
      <c r="I117" s="25"/>
      <c r="J117" s="25">
        <f t="shared" si="3"/>
        <v>0</v>
      </c>
    </row>
    <row r="118" spans="2:10">
      <c r="B118" s="23"/>
      <c r="C118" s="23"/>
      <c r="D118" s="24" t="s">
        <v>123</v>
      </c>
      <c r="E118" s="25">
        <f>+E119+E120</f>
        <v>0</v>
      </c>
      <c r="F118" s="25">
        <f>+F119+F120</f>
        <v>0</v>
      </c>
      <c r="G118" s="25">
        <f>+G119+G120</f>
        <v>0</v>
      </c>
      <c r="H118" s="25">
        <f t="shared" si="2"/>
        <v>0</v>
      </c>
      <c r="I118" s="25">
        <f>+I119+I120</f>
        <v>0</v>
      </c>
      <c r="J118" s="25">
        <f t="shared" si="3"/>
        <v>0</v>
      </c>
    </row>
    <row r="119" spans="2:10">
      <c r="B119" s="23"/>
      <c r="C119" s="23"/>
      <c r="D119" s="24" t="s">
        <v>124</v>
      </c>
      <c r="E119" s="25"/>
      <c r="F119" s="25"/>
      <c r="G119" s="25"/>
      <c r="H119" s="25">
        <f t="shared" si="2"/>
        <v>0</v>
      </c>
      <c r="I119" s="25"/>
      <c r="J119" s="25">
        <f t="shared" si="3"/>
        <v>0</v>
      </c>
    </row>
    <row r="120" spans="2:10">
      <c r="B120" s="23"/>
      <c r="C120" s="23"/>
      <c r="D120" s="24" t="s">
        <v>125</v>
      </c>
      <c r="E120" s="25"/>
      <c r="F120" s="25"/>
      <c r="G120" s="25"/>
      <c r="H120" s="25">
        <f t="shared" si="2"/>
        <v>0</v>
      </c>
      <c r="I120" s="25"/>
      <c r="J120" s="25">
        <f t="shared" si="3"/>
        <v>0</v>
      </c>
    </row>
    <row r="121" spans="2:10">
      <c r="B121" s="23"/>
      <c r="C121" s="23"/>
      <c r="D121" s="24" t="s">
        <v>126</v>
      </c>
      <c r="E121" s="25"/>
      <c r="F121" s="25"/>
      <c r="G121" s="25"/>
      <c r="H121" s="25">
        <f t="shared" si="2"/>
        <v>0</v>
      </c>
      <c r="I121" s="25"/>
      <c r="J121" s="25">
        <f t="shared" si="3"/>
        <v>0</v>
      </c>
    </row>
    <row r="122" spans="2:10">
      <c r="B122" s="23"/>
      <c r="C122" s="23"/>
      <c r="D122" s="24" t="s">
        <v>127</v>
      </c>
      <c r="E122" s="25"/>
      <c r="F122" s="25"/>
      <c r="G122" s="25"/>
      <c r="H122" s="25">
        <f t="shared" si="2"/>
        <v>0</v>
      </c>
      <c r="I122" s="25"/>
      <c r="J122" s="25">
        <f t="shared" si="3"/>
        <v>0</v>
      </c>
    </row>
    <row r="123" spans="2:10">
      <c r="B123" s="23"/>
      <c r="C123" s="23"/>
      <c r="D123" s="24" t="s">
        <v>128</v>
      </c>
      <c r="E123" s="25"/>
      <c r="F123" s="25"/>
      <c r="G123" s="25"/>
      <c r="H123" s="25">
        <f t="shared" si="2"/>
        <v>0</v>
      </c>
      <c r="I123" s="25"/>
      <c r="J123" s="25">
        <f t="shared" si="3"/>
        <v>0</v>
      </c>
    </row>
    <row r="124" spans="2:10">
      <c r="B124" s="23"/>
      <c r="C124" s="23"/>
      <c r="D124" s="24" t="s">
        <v>129</v>
      </c>
      <c r="E124" s="25">
        <f>+E125</f>
        <v>0</v>
      </c>
      <c r="F124" s="25">
        <f>+F125</f>
        <v>0</v>
      </c>
      <c r="G124" s="25">
        <f>+G125</f>
        <v>0</v>
      </c>
      <c r="H124" s="25">
        <f t="shared" si="2"/>
        <v>0</v>
      </c>
      <c r="I124" s="25">
        <f>+I125</f>
        <v>0</v>
      </c>
      <c r="J124" s="25">
        <f t="shared" si="3"/>
        <v>0</v>
      </c>
    </row>
    <row r="125" spans="2:10">
      <c r="B125" s="23"/>
      <c r="C125" s="23"/>
      <c r="D125" s="24" t="s">
        <v>130</v>
      </c>
      <c r="E125" s="25"/>
      <c r="F125" s="25"/>
      <c r="G125" s="25"/>
      <c r="H125" s="25">
        <f t="shared" si="2"/>
        <v>0</v>
      </c>
      <c r="I125" s="25"/>
      <c r="J125" s="25">
        <f t="shared" si="3"/>
        <v>0</v>
      </c>
    </row>
    <row r="126" spans="2:10">
      <c r="B126" s="23"/>
      <c r="C126" s="26"/>
      <c r="D126" s="27" t="s">
        <v>131</v>
      </c>
      <c r="E126" s="28">
        <f>+E117+E118+E121+E122+E123+E124</f>
        <v>0</v>
      </c>
      <c r="F126" s="28">
        <f>+F117+F118+F121+F122+F123+F124</f>
        <v>0</v>
      </c>
      <c r="G126" s="28">
        <f>+G117+G118+G121+G122+G123+G124</f>
        <v>0</v>
      </c>
      <c r="H126" s="28">
        <f t="shared" si="2"/>
        <v>0</v>
      </c>
      <c r="I126" s="28">
        <f>+I117+I118+I121+I122+I123+I124</f>
        <v>0</v>
      </c>
      <c r="J126" s="28">
        <f t="shared" si="3"/>
        <v>0</v>
      </c>
    </row>
    <row r="127" spans="2:10">
      <c r="B127" s="23"/>
      <c r="C127" s="20" t="s">
        <v>65</v>
      </c>
      <c r="D127" s="24" t="s">
        <v>132</v>
      </c>
      <c r="E127" s="25">
        <f>+E128</f>
        <v>0</v>
      </c>
      <c r="F127" s="25">
        <f>+F128</f>
        <v>0</v>
      </c>
      <c r="G127" s="25">
        <f>+G128</f>
        <v>0</v>
      </c>
      <c r="H127" s="25">
        <f t="shared" si="2"/>
        <v>0</v>
      </c>
      <c r="I127" s="25">
        <f>+I128</f>
        <v>0</v>
      </c>
      <c r="J127" s="25">
        <f t="shared" si="3"/>
        <v>0</v>
      </c>
    </row>
    <row r="128" spans="2:10">
      <c r="B128" s="23"/>
      <c r="C128" s="23"/>
      <c r="D128" s="24" t="s">
        <v>133</v>
      </c>
      <c r="E128" s="25"/>
      <c r="F128" s="25"/>
      <c r="G128" s="25"/>
      <c r="H128" s="25">
        <f t="shared" si="2"/>
        <v>0</v>
      </c>
      <c r="I128" s="25"/>
      <c r="J128" s="25">
        <f t="shared" si="3"/>
        <v>0</v>
      </c>
    </row>
    <row r="129" spans="2:10">
      <c r="B129" s="23"/>
      <c r="C129" s="23"/>
      <c r="D129" s="33" t="s">
        <v>134</v>
      </c>
      <c r="E129" s="34"/>
      <c r="F129" s="34"/>
      <c r="G129" s="34"/>
      <c r="H129" s="34">
        <f t="shared" si="2"/>
        <v>0</v>
      </c>
      <c r="I129" s="34"/>
      <c r="J129" s="34">
        <f t="shared" si="3"/>
        <v>0</v>
      </c>
    </row>
    <row r="130" spans="2:10">
      <c r="B130" s="23"/>
      <c r="C130" s="23"/>
      <c r="D130" s="33" t="s">
        <v>135</v>
      </c>
      <c r="E130" s="34">
        <v>303920</v>
      </c>
      <c r="F130" s="34"/>
      <c r="G130" s="34"/>
      <c r="H130" s="34">
        <f t="shared" si="2"/>
        <v>303920</v>
      </c>
      <c r="I130" s="34"/>
      <c r="J130" s="34">
        <f t="shared" si="3"/>
        <v>303920</v>
      </c>
    </row>
    <row r="131" spans="2:10">
      <c r="B131" s="23"/>
      <c r="C131" s="26"/>
      <c r="D131" s="35" t="s">
        <v>136</v>
      </c>
      <c r="E131" s="36">
        <f>+E127+E129+E130</f>
        <v>303920</v>
      </c>
      <c r="F131" s="36">
        <f>+F127+F129+F130</f>
        <v>0</v>
      </c>
      <c r="G131" s="36">
        <f>+G127+G129+G130</f>
        <v>0</v>
      </c>
      <c r="H131" s="36">
        <f t="shared" si="2"/>
        <v>303920</v>
      </c>
      <c r="I131" s="36">
        <f>+I127+I129+I130</f>
        <v>0</v>
      </c>
      <c r="J131" s="36">
        <f t="shared" si="3"/>
        <v>303920</v>
      </c>
    </row>
    <row r="132" spans="2:10">
      <c r="B132" s="26"/>
      <c r="C132" s="32" t="s">
        <v>137</v>
      </c>
      <c r="D132" s="30"/>
      <c r="E132" s="31">
        <f xml:space="preserve"> +E126 - E131</f>
        <v>-303920</v>
      </c>
      <c r="F132" s="31">
        <f xml:space="preserve"> +F126 - F131</f>
        <v>0</v>
      </c>
      <c r="G132" s="31">
        <f xml:space="preserve"> +G126 - G131</f>
        <v>0</v>
      </c>
      <c r="H132" s="31">
        <f t="shared" si="2"/>
        <v>-303920</v>
      </c>
      <c r="I132" s="31">
        <f xml:space="preserve"> +I126 - I131</f>
        <v>0</v>
      </c>
      <c r="J132" s="31">
        <f>J126-J131</f>
        <v>-303920</v>
      </c>
    </row>
    <row r="133" spans="2:10">
      <c r="B133" s="32" t="s">
        <v>138</v>
      </c>
      <c r="C133" s="29"/>
      <c r="D133" s="30"/>
      <c r="E133" s="31">
        <f xml:space="preserve"> +E106 +E116 +E132</f>
        <v>-1601981</v>
      </c>
      <c r="F133" s="31">
        <f xml:space="preserve"> +F106 +F116 +F132</f>
        <v>0</v>
      </c>
      <c r="G133" s="31">
        <f xml:space="preserve"> +G106 +G116 +G132</f>
        <v>0</v>
      </c>
      <c r="H133" s="31">
        <f t="shared" si="2"/>
        <v>-1601981</v>
      </c>
      <c r="I133" s="31">
        <f xml:space="preserve"> +I106 +I116 +I132</f>
        <v>0</v>
      </c>
      <c r="J133" s="31">
        <f>J106+J116+J132</f>
        <v>-1601981</v>
      </c>
    </row>
    <row r="134" spans="2:10">
      <c r="B134" s="32" t="s">
        <v>139</v>
      </c>
      <c r="C134" s="29"/>
      <c r="D134" s="30"/>
      <c r="E134" s="31">
        <v>53345418</v>
      </c>
      <c r="F134" s="31"/>
      <c r="G134" s="31"/>
      <c r="H134" s="31">
        <f t="shared" si="2"/>
        <v>53345418</v>
      </c>
      <c r="I134" s="31"/>
      <c r="J134" s="31">
        <f t="shared" si="3"/>
        <v>53345418</v>
      </c>
    </row>
    <row r="135" spans="2:10">
      <c r="B135" s="32" t="s">
        <v>140</v>
      </c>
      <c r="C135" s="29"/>
      <c r="D135" s="30"/>
      <c r="E135" s="31">
        <f xml:space="preserve"> +E133 +E134</f>
        <v>51743437</v>
      </c>
      <c r="F135" s="31">
        <f xml:space="preserve"> +F133 +F134</f>
        <v>0</v>
      </c>
      <c r="G135" s="31">
        <f xml:space="preserve"> +G133 +G134</f>
        <v>0</v>
      </c>
      <c r="H135" s="31">
        <f t="shared" si="2"/>
        <v>51743437</v>
      </c>
      <c r="I135" s="31">
        <f xml:space="preserve"> +I133 +I134</f>
        <v>0</v>
      </c>
      <c r="J135" s="31">
        <f>J133+J134</f>
        <v>51743437</v>
      </c>
    </row>
  </sheetData>
  <mergeCells count="16">
    <mergeCell ref="B117:B132"/>
    <mergeCell ref="C117:C126"/>
    <mergeCell ref="C127:C131"/>
    <mergeCell ref="B7:B106"/>
    <mergeCell ref="C7:C61"/>
    <mergeCell ref="C62:C105"/>
    <mergeCell ref="B107:B116"/>
    <mergeCell ref="C107:C111"/>
    <mergeCell ref="C112:C115"/>
    <mergeCell ref="B2:J2"/>
    <mergeCell ref="B3:J3"/>
    <mergeCell ref="B5:D6"/>
    <mergeCell ref="E5:G5"/>
    <mergeCell ref="H5:H6"/>
    <mergeCell ref="I5:I6"/>
    <mergeCell ref="J5:J6"/>
  </mergeCells>
  <phoneticPr fontId="2"/>
  <pageMargins left="0.7" right="0.7" top="0.75" bottom="0.75" header="0.3" footer="0.3"/>
  <pageSetup paperSize="9" fitToHeight="0" orientation="portrait" r:id="rId1"/>
  <headerFooter>
    <oddHeader>&amp;L社会福祉法人矢祭福祉会</oddHeader>
    <oddFooter>&amp;C&amp;P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EFECE9-CDA7-45EE-BF37-6D84CB5E8DF9}">
  <sheetPr>
    <pageSetUpPr fitToPage="1"/>
  </sheetPr>
  <dimension ref="B1:H135"/>
  <sheetViews>
    <sheetView showGridLines="0" workbookViewId="0"/>
  </sheetViews>
  <sheetFormatPr defaultRowHeight="18.75"/>
  <cols>
    <col min="1" max="3" width="2.875" customWidth="1"/>
    <col min="4" max="4" width="44.375" customWidth="1"/>
    <col min="5" max="8" width="20.75" customWidth="1"/>
  </cols>
  <sheetData>
    <row r="1" spans="2:8" ht="21">
      <c r="B1" s="1"/>
      <c r="C1" s="1"/>
      <c r="D1" s="1"/>
      <c r="E1" s="1"/>
      <c r="G1" s="2"/>
      <c r="H1" s="3" t="s">
        <v>0</v>
      </c>
    </row>
    <row r="2" spans="2:8" ht="21">
      <c r="B2" s="4" t="s">
        <v>148</v>
      </c>
      <c r="C2" s="4"/>
      <c r="D2" s="4"/>
      <c r="E2" s="4"/>
      <c r="F2" s="4"/>
      <c r="G2" s="4"/>
      <c r="H2" s="4"/>
    </row>
    <row r="3" spans="2:8" ht="21">
      <c r="B3" s="5" t="s">
        <v>2</v>
      </c>
      <c r="C3" s="5"/>
      <c r="D3" s="5"/>
      <c r="E3" s="5"/>
      <c r="F3" s="5"/>
      <c r="G3" s="5"/>
      <c r="H3" s="5"/>
    </row>
    <row r="4" spans="2:8">
      <c r="B4" s="6"/>
      <c r="C4" s="6"/>
      <c r="D4" s="6"/>
      <c r="E4" s="6"/>
      <c r="F4" s="7"/>
      <c r="G4" s="7"/>
      <c r="H4" s="6" t="s">
        <v>3</v>
      </c>
    </row>
    <row r="5" spans="2:8">
      <c r="B5" s="8" t="s">
        <v>4</v>
      </c>
      <c r="C5" s="9"/>
      <c r="D5" s="10"/>
      <c r="E5" s="37" t="s">
        <v>5</v>
      </c>
      <c r="F5" s="13" t="s">
        <v>6</v>
      </c>
      <c r="G5" s="13" t="s">
        <v>7</v>
      </c>
      <c r="H5" s="13" t="s">
        <v>8</v>
      </c>
    </row>
    <row r="6" spans="2:8" ht="28.5">
      <c r="B6" s="14"/>
      <c r="C6" s="15"/>
      <c r="D6" s="16"/>
      <c r="E6" s="17" t="s">
        <v>149</v>
      </c>
      <c r="F6" s="19"/>
      <c r="G6" s="19"/>
      <c r="H6" s="19"/>
    </row>
    <row r="7" spans="2:8">
      <c r="B7" s="20" t="s">
        <v>13</v>
      </c>
      <c r="C7" s="20" t="s">
        <v>14</v>
      </c>
      <c r="D7" s="21" t="s">
        <v>15</v>
      </c>
      <c r="E7" s="22">
        <f>+E8+E12+E18+E21+E23+E27+E34+E36</f>
        <v>0</v>
      </c>
      <c r="F7" s="22">
        <f>+E7</f>
        <v>0</v>
      </c>
      <c r="G7" s="22">
        <f>+G8+G12+G18+G21+G23+G27+G34+G36</f>
        <v>0</v>
      </c>
      <c r="H7" s="22">
        <f>F7-ABS(G7)</f>
        <v>0</v>
      </c>
    </row>
    <row r="8" spans="2:8">
      <c r="B8" s="23"/>
      <c r="C8" s="23"/>
      <c r="D8" s="24" t="s">
        <v>16</v>
      </c>
      <c r="E8" s="25">
        <f>+E9+E10+E11</f>
        <v>0</v>
      </c>
      <c r="F8" s="25">
        <f t="shared" ref="F8:F71" si="0">+E8</f>
        <v>0</v>
      </c>
      <c r="G8" s="25">
        <f>+G9+G10+G11</f>
        <v>0</v>
      </c>
      <c r="H8" s="25">
        <f t="shared" ref="H8:H71" si="1">F8-ABS(G8)</f>
        <v>0</v>
      </c>
    </row>
    <row r="9" spans="2:8">
      <c r="B9" s="23"/>
      <c r="C9" s="23"/>
      <c r="D9" s="24" t="s">
        <v>17</v>
      </c>
      <c r="E9" s="25"/>
      <c r="F9" s="25">
        <f t="shared" si="0"/>
        <v>0</v>
      </c>
      <c r="G9" s="25"/>
      <c r="H9" s="25">
        <f t="shared" si="1"/>
        <v>0</v>
      </c>
    </row>
    <row r="10" spans="2:8">
      <c r="B10" s="23"/>
      <c r="C10" s="23"/>
      <c r="D10" s="24" t="s">
        <v>18</v>
      </c>
      <c r="E10" s="25"/>
      <c r="F10" s="25">
        <f t="shared" si="0"/>
        <v>0</v>
      </c>
      <c r="G10" s="25"/>
      <c r="H10" s="25">
        <f t="shared" si="1"/>
        <v>0</v>
      </c>
    </row>
    <row r="11" spans="2:8">
      <c r="B11" s="23"/>
      <c r="C11" s="23"/>
      <c r="D11" s="24" t="s">
        <v>19</v>
      </c>
      <c r="E11" s="25"/>
      <c r="F11" s="25">
        <f t="shared" si="0"/>
        <v>0</v>
      </c>
      <c r="G11" s="25"/>
      <c r="H11" s="25">
        <f t="shared" si="1"/>
        <v>0</v>
      </c>
    </row>
    <row r="12" spans="2:8">
      <c r="B12" s="23"/>
      <c r="C12" s="23"/>
      <c r="D12" s="24" t="s">
        <v>20</v>
      </c>
      <c r="E12" s="25">
        <f>+E13+E14+E15+E16+E17</f>
        <v>0</v>
      </c>
      <c r="F12" s="25">
        <f t="shared" si="0"/>
        <v>0</v>
      </c>
      <c r="G12" s="25">
        <f>+G13+G14+G15+G16+G17</f>
        <v>0</v>
      </c>
      <c r="H12" s="25">
        <f t="shared" si="1"/>
        <v>0</v>
      </c>
    </row>
    <row r="13" spans="2:8">
      <c r="B13" s="23"/>
      <c r="C13" s="23"/>
      <c r="D13" s="24" t="s">
        <v>17</v>
      </c>
      <c r="E13" s="25"/>
      <c r="F13" s="25">
        <f t="shared" si="0"/>
        <v>0</v>
      </c>
      <c r="G13" s="25"/>
      <c r="H13" s="25">
        <f t="shared" si="1"/>
        <v>0</v>
      </c>
    </row>
    <row r="14" spans="2:8">
      <c r="B14" s="23"/>
      <c r="C14" s="23"/>
      <c r="D14" s="24" t="s">
        <v>21</v>
      </c>
      <c r="E14" s="25"/>
      <c r="F14" s="25">
        <f t="shared" si="0"/>
        <v>0</v>
      </c>
      <c r="G14" s="25"/>
      <c r="H14" s="25">
        <f t="shared" si="1"/>
        <v>0</v>
      </c>
    </row>
    <row r="15" spans="2:8">
      <c r="B15" s="23"/>
      <c r="C15" s="23"/>
      <c r="D15" s="24" t="s">
        <v>22</v>
      </c>
      <c r="E15" s="25"/>
      <c r="F15" s="25">
        <f t="shared" si="0"/>
        <v>0</v>
      </c>
      <c r="G15" s="25"/>
      <c r="H15" s="25">
        <f t="shared" si="1"/>
        <v>0</v>
      </c>
    </row>
    <row r="16" spans="2:8">
      <c r="B16" s="23"/>
      <c r="C16" s="23"/>
      <c r="D16" s="24" t="s">
        <v>23</v>
      </c>
      <c r="E16" s="25"/>
      <c r="F16" s="25">
        <f t="shared" si="0"/>
        <v>0</v>
      </c>
      <c r="G16" s="25"/>
      <c r="H16" s="25">
        <f t="shared" si="1"/>
        <v>0</v>
      </c>
    </row>
    <row r="17" spans="2:8">
      <c r="B17" s="23"/>
      <c r="C17" s="23"/>
      <c r="D17" s="24" t="s">
        <v>24</v>
      </c>
      <c r="E17" s="25"/>
      <c r="F17" s="25">
        <f t="shared" si="0"/>
        <v>0</v>
      </c>
      <c r="G17" s="25"/>
      <c r="H17" s="25">
        <f t="shared" si="1"/>
        <v>0</v>
      </c>
    </row>
    <row r="18" spans="2:8">
      <c r="B18" s="23"/>
      <c r="C18" s="23"/>
      <c r="D18" s="24" t="s">
        <v>25</v>
      </c>
      <c r="E18" s="25">
        <f>+E19+E20</f>
        <v>0</v>
      </c>
      <c r="F18" s="25">
        <f t="shared" si="0"/>
        <v>0</v>
      </c>
      <c r="G18" s="25">
        <f>+G19+G20</f>
        <v>0</v>
      </c>
      <c r="H18" s="25">
        <f t="shared" si="1"/>
        <v>0</v>
      </c>
    </row>
    <row r="19" spans="2:8">
      <c r="B19" s="23"/>
      <c r="C19" s="23"/>
      <c r="D19" s="24" t="s">
        <v>17</v>
      </c>
      <c r="E19" s="25"/>
      <c r="F19" s="25">
        <f t="shared" si="0"/>
        <v>0</v>
      </c>
      <c r="G19" s="25"/>
      <c r="H19" s="25">
        <f t="shared" si="1"/>
        <v>0</v>
      </c>
    </row>
    <row r="20" spans="2:8">
      <c r="B20" s="23"/>
      <c r="C20" s="23"/>
      <c r="D20" s="24" t="s">
        <v>23</v>
      </c>
      <c r="E20" s="25"/>
      <c r="F20" s="25">
        <f t="shared" si="0"/>
        <v>0</v>
      </c>
      <c r="G20" s="25"/>
      <c r="H20" s="25">
        <f t="shared" si="1"/>
        <v>0</v>
      </c>
    </row>
    <row r="21" spans="2:8">
      <c r="B21" s="23"/>
      <c r="C21" s="23"/>
      <c r="D21" s="24" t="s">
        <v>26</v>
      </c>
      <c r="E21" s="25">
        <f>+E22</f>
        <v>0</v>
      </c>
      <c r="F21" s="25">
        <f t="shared" si="0"/>
        <v>0</v>
      </c>
      <c r="G21" s="25">
        <f>+G22</f>
        <v>0</v>
      </c>
      <c r="H21" s="25">
        <f t="shared" si="1"/>
        <v>0</v>
      </c>
    </row>
    <row r="22" spans="2:8">
      <c r="B22" s="23"/>
      <c r="C22" s="23"/>
      <c r="D22" s="24" t="s">
        <v>27</v>
      </c>
      <c r="E22" s="25"/>
      <c r="F22" s="25">
        <f t="shared" si="0"/>
        <v>0</v>
      </c>
      <c r="G22" s="25"/>
      <c r="H22" s="25">
        <f t="shared" si="1"/>
        <v>0</v>
      </c>
    </row>
    <row r="23" spans="2:8">
      <c r="B23" s="23"/>
      <c r="C23" s="23"/>
      <c r="D23" s="24" t="s">
        <v>28</v>
      </c>
      <c r="E23" s="25">
        <f>+E24+E25+E26</f>
        <v>0</v>
      </c>
      <c r="F23" s="25">
        <f t="shared" si="0"/>
        <v>0</v>
      </c>
      <c r="G23" s="25">
        <f>+G24+G25+G26</f>
        <v>0</v>
      </c>
      <c r="H23" s="25">
        <f t="shared" si="1"/>
        <v>0</v>
      </c>
    </row>
    <row r="24" spans="2:8">
      <c r="B24" s="23"/>
      <c r="C24" s="23"/>
      <c r="D24" s="24" t="s">
        <v>29</v>
      </c>
      <c r="E24" s="25"/>
      <c r="F24" s="25">
        <f t="shared" si="0"/>
        <v>0</v>
      </c>
      <c r="G24" s="25"/>
      <c r="H24" s="25">
        <f t="shared" si="1"/>
        <v>0</v>
      </c>
    </row>
    <row r="25" spans="2:8">
      <c r="B25" s="23"/>
      <c r="C25" s="23"/>
      <c r="D25" s="24" t="s">
        <v>30</v>
      </c>
      <c r="E25" s="25"/>
      <c r="F25" s="25">
        <f t="shared" si="0"/>
        <v>0</v>
      </c>
      <c r="G25" s="25"/>
      <c r="H25" s="25">
        <f t="shared" si="1"/>
        <v>0</v>
      </c>
    </row>
    <row r="26" spans="2:8">
      <c r="B26" s="23"/>
      <c r="C26" s="23"/>
      <c r="D26" s="24" t="s">
        <v>31</v>
      </c>
      <c r="E26" s="25"/>
      <c r="F26" s="25">
        <f t="shared" si="0"/>
        <v>0</v>
      </c>
      <c r="G26" s="25"/>
      <c r="H26" s="25">
        <f t="shared" si="1"/>
        <v>0</v>
      </c>
    </row>
    <row r="27" spans="2:8">
      <c r="B27" s="23"/>
      <c r="C27" s="23"/>
      <c r="D27" s="24" t="s">
        <v>32</v>
      </c>
      <c r="E27" s="25">
        <f>+E28+E29+E30+E31+E32+E33</f>
        <v>0</v>
      </c>
      <c r="F27" s="25">
        <f t="shared" si="0"/>
        <v>0</v>
      </c>
      <c r="G27" s="25">
        <f>+G28+G29+G30+G31+G32+G33</f>
        <v>0</v>
      </c>
      <c r="H27" s="25">
        <f t="shared" si="1"/>
        <v>0</v>
      </c>
    </row>
    <row r="28" spans="2:8">
      <c r="B28" s="23"/>
      <c r="C28" s="23"/>
      <c r="D28" s="24" t="s">
        <v>33</v>
      </c>
      <c r="E28" s="25"/>
      <c r="F28" s="25">
        <f t="shared" si="0"/>
        <v>0</v>
      </c>
      <c r="G28" s="25"/>
      <c r="H28" s="25">
        <f t="shared" si="1"/>
        <v>0</v>
      </c>
    </row>
    <row r="29" spans="2:8">
      <c r="B29" s="23"/>
      <c r="C29" s="23"/>
      <c r="D29" s="24" t="s">
        <v>34</v>
      </c>
      <c r="E29" s="25"/>
      <c r="F29" s="25">
        <f t="shared" si="0"/>
        <v>0</v>
      </c>
      <c r="G29" s="25"/>
      <c r="H29" s="25">
        <f t="shared" si="1"/>
        <v>0</v>
      </c>
    </row>
    <row r="30" spans="2:8">
      <c r="B30" s="23"/>
      <c r="C30" s="23"/>
      <c r="D30" s="24" t="s">
        <v>35</v>
      </c>
      <c r="E30" s="25"/>
      <c r="F30" s="25">
        <f t="shared" si="0"/>
        <v>0</v>
      </c>
      <c r="G30" s="25"/>
      <c r="H30" s="25">
        <f t="shared" si="1"/>
        <v>0</v>
      </c>
    </row>
    <row r="31" spans="2:8">
      <c r="B31" s="23"/>
      <c r="C31" s="23"/>
      <c r="D31" s="24" t="s">
        <v>36</v>
      </c>
      <c r="E31" s="25"/>
      <c r="F31" s="25">
        <f t="shared" si="0"/>
        <v>0</v>
      </c>
      <c r="G31" s="25"/>
      <c r="H31" s="25">
        <f t="shared" si="1"/>
        <v>0</v>
      </c>
    </row>
    <row r="32" spans="2:8">
      <c r="B32" s="23"/>
      <c r="C32" s="23"/>
      <c r="D32" s="24" t="s">
        <v>37</v>
      </c>
      <c r="E32" s="25"/>
      <c r="F32" s="25">
        <f t="shared" si="0"/>
        <v>0</v>
      </c>
      <c r="G32" s="25"/>
      <c r="H32" s="25">
        <f t="shared" si="1"/>
        <v>0</v>
      </c>
    </row>
    <row r="33" spans="2:8">
      <c r="B33" s="23"/>
      <c r="C33" s="23"/>
      <c r="D33" s="24" t="s">
        <v>38</v>
      </c>
      <c r="E33" s="25"/>
      <c r="F33" s="25">
        <f t="shared" si="0"/>
        <v>0</v>
      </c>
      <c r="G33" s="25"/>
      <c r="H33" s="25">
        <f t="shared" si="1"/>
        <v>0</v>
      </c>
    </row>
    <row r="34" spans="2:8">
      <c r="B34" s="23"/>
      <c r="C34" s="23"/>
      <c r="D34" s="24" t="s">
        <v>39</v>
      </c>
      <c r="E34" s="25">
        <f>+E35</f>
        <v>0</v>
      </c>
      <c r="F34" s="25">
        <f t="shared" si="0"/>
        <v>0</v>
      </c>
      <c r="G34" s="25">
        <f>+G35</f>
        <v>0</v>
      </c>
      <c r="H34" s="25">
        <f t="shared" si="1"/>
        <v>0</v>
      </c>
    </row>
    <row r="35" spans="2:8">
      <c r="B35" s="23"/>
      <c r="C35" s="23"/>
      <c r="D35" s="24" t="s">
        <v>40</v>
      </c>
      <c r="E35" s="25"/>
      <c r="F35" s="25">
        <f t="shared" si="0"/>
        <v>0</v>
      </c>
      <c r="G35" s="25"/>
      <c r="H35" s="25">
        <f t="shared" si="1"/>
        <v>0</v>
      </c>
    </row>
    <row r="36" spans="2:8">
      <c r="B36" s="23"/>
      <c r="C36" s="23"/>
      <c r="D36" s="24" t="s">
        <v>41</v>
      </c>
      <c r="E36" s="25"/>
      <c r="F36" s="25">
        <f t="shared" si="0"/>
        <v>0</v>
      </c>
      <c r="G36" s="25"/>
      <c r="H36" s="25">
        <f t="shared" si="1"/>
        <v>0</v>
      </c>
    </row>
    <row r="37" spans="2:8">
      <c r="B37" s="23"/>
      <c r="C37" s="23"/>
      <c r="D37" s="24" t="s">
        <v>42</v>
      </c>
      <c r="E37" s="25">
        <f>+E38+E40</f>
        <v>0</v>
      </c>
      <c r="F37" s="25">
        <f t="shared" si="0"/>
        <v>0</v>
      </c>
      <c r="G37" s="25">
        <f>+G38+G40</f>
        <v>0</v>
      </c>
      <c r="H37" s="25">
        <f t="shared" si="1"/>
        <v>0</v>
      </c>
    </row>
    <row r="38" spans="2:8">
      <c r="B38" s="23"/>
      <c r="C38" s="23"/>
      <c r="D38" s="24" t="s">
        <v>43</v>
      </c>
      <c r="E38" s="25">
        <f>+E39</f>
        <v>0</v>
      </c>
      <c r="F38" s="25">
        <f t="shared" si="0"/>
        <v>0</v>
      </c>
      <c r="G38" s="25">
        <f>+G39</f>
        <v>0</v>
      </c>
      <c r="H38" s="25">
        <f t="shared" si="1"/>
        <v>0</v>
      </c>
    </row>
    <row r="39" spans="2:8">
      <c r="B39" s="23"/>
      <c r="C39" s="23"/>
      <c r="D39" s="24" t="s">
        <v>44</v>
      </c>
      <c r="E39" s="25"/>
      <c r="F39" s="25">
        <f t="shared" si="0"/>
        <v>0</v>
      </c>
      <c r="G39" s="25"/>
      <c r="H39" s="25">
        <f t="shared" si="1"/>
        <v>0</v>
      </c>
    </row>
    <row r="40" spans="2:8">
      <c r="B40" s="23"/>
      <c r="C40" s="23"/>
      <c r="D40" s="24" t="s">
        <v>39</v>
      </c>
      <c r="E40" s="25">
        <f>+E41+E42</f>
        <v>0</v>
      </c>
      <c r="F40" s="25">
        <f t="shared" si="0"/>
        <v>0</v>
      </c>
      <c r="G40" s="25">
        <f>+G41+G42</f>
        <v>0</v>
      </c>
      <c r="H40" s="25">
        <f t="shared" si="1"/>
        <v>0</v>
      </c>
    </row>
    <row r="41" spans="2:8">
      <c r="B41" s="23"/>
      <c r="C41" s="23"/>
      <c r="D41" s="24" t="s">
        <v>45</v>
      </c>
      <c r="E41" s="25"/>
      <c r="F41" s="25">
        <f t="shared" si="0"/>
        <v>0</v>
      </c>
      <c r="G41" s="25"/>
      <c r="H41" s="25">
        <f t="shared" si="1"/>
        <v>0</v>
      </c>
    </row>
    <row r="42" spans="2:8">
      <c r="B42" s="23"/>
      <c r="C42" s="23"/>
      <c r="D42" s="24" t="s">
        <v>46</v>
      </c>
      <c r="E42" s="25"/>
      <c r="F42" s="25">
        <f t="shared" si="0"/>
        <v>0</v>
      </c>
      <c r="G42" s="25"/>
      <c r="H42" s="25">
        <f t="shared" si="1"/>
        <v>0</v>
      </c>
    </row>
    <row r="43" spans="2:8">
      <c r="B43" s="23"/>
      <c r="C43" s="23"/>
      <c r="D43" s="24" t="s">
        <v>47</v>
      </c>
      <c r="E43" s="25">
        <f>+E44+E47+E48</f>
        <v>0</v>
      </c>
      <c r="F43" s="25">
        <f t="shared" si="0"/>
        <v>0</v>
      </c>
      <c r="G43" s="25">
        <f>+G44+G47+G48</f>
        <v>0</v>
      </c>
      <c r="H43" s="25">
        <f t="shared" si="1"/>
        <v>0</v>
      </c>
    </row>
    <row r="44" spans="2:8">
      <c r="B44" s="23"/>
      <c r="C44" s="23"/>
      <c r="D44" s="24" t="s">
        <v>48</v>
      </c>
      <c r="E44" s="25">
        <f>+E45+E46</f>
        <v>0</v>
      </c>
      <c r="F44" s="25">
        <f t="shared" si="0"/>
        <v>0</v>
      </c>
      <c r="G44" s="25">
        <f>+G45+G46</f>
        <v>0</v>
      </c>
      <c r="H44" s="25">
        <f t="shared" si="1"/>
        <v>0</v>
      </c>
    </row>
    <row r="45" spans="2:8">
      <c r="B45" s="23"/>
      <c r="C45" s="23"/>
      <c r="D45" s="24" t="s">
        <v>49</v>
      </c>
      <c r="E45" s="25"/>
      <c r="F45" s="25">
        <f t="shared" si="0"/>
        <v>0</v>
      </c>
      <c r="G45" s="25"/>
      <c r="H45" s="25">
        <f t="shared" si="1"/>
        <v>0</v>
      </c>
    </row>
    <row r="46" spans="2:8">
      <c r="B46" s="23"/>
      <c r="C46" s="23"/>
      <c r="D46" s="24" t="s">
        <v>50</v>
      </c>
      <c r="E46" s="25"/>
      <c r="F46" s="25">
        <f t="shared" si="0"/>
        <v>0</v>
      </c>
      <c r="G46" s="25"/>
      <c r="H46" s="25">
        <f t="shared" si="1"/>
        <v>0</v>
      </c>
    </row>
    <row r="47" spans="2:8">
      <c r="B47" s="23"/>
      <c r="C47" s="23"/>
      <c r="D47" s="24" t="s">
        <v>51</v>
      </c>
      <c r="E47" s="25"/>
      <c r="F47" s="25">
        <f t="shared" si="0"/>
        <v>0</v>
      </c>
      <c r="G47" s="25"/>
      <c r="H47" s="25">
        <f t="shared" si="1"/>
        <v>0</v>
      </c>
    </row>
    <row r="48" spans="2:8">
      <c r="B48" s="23"/>
      <c r="C48" s="23"/>
      <c r="D48" s="24" t="s">
        <v>52</v>
      </c>
      <c r="E48" s="25">
        <f>+E49</f>
        <v>0</v>
      </c>
      <c r="F48" s="25">
        <f t="shared" si="0"/>
        <v>0</v>
      </c>
      <c r="G48" s="25">
        <f>+G49</f>
        <v>0</v>
      </c>
      <c r="H48" s="25">
        <f t="shared" si="1"/>
        <v>0</v>
      </c>
    </row>
    <row r="49" spans="2:8">
      <c r="B49" s="23"/>
      <c r="C49" s="23"/>
      <c r="D49" s="24" t="s">
        <v>53</v>
      </c>
      <c r="E49" s="25"/>
      <c r="F49" s="25">
        <f t="shared" si="0"/>
        <v>0</v>
      </c>
      <c r="G49" s="25"/>
      <c r="H49" s="25">
        <f t="shared" si="1"/>
        <v>0</v>
      </c>
    </row>
    <row r="50" spans="2:8">
      <c r="B50" s="23"/>
      <c r="C50" s="23"/>
      <c r="D50" s="24" t="s">
        <v>54</v>
      </c>
      <c r="E50" s="25">
        <f>+E51</f>
        <v>0</v>
      </c>
      <c r="F50" s="25">
        <f t="shared" si="0"/>
        <v>0</v>
      </c>
      <c r="G50" s="25">
        <f>+G51</f>
        <v>0</v>
      </c>
      <c r="H50" s="25">
        <f t="shared" si="1"/>
        <v>0</v>
      </c>
    </row>
    <row r="51" spans="2:8">
      <c r="B51" s="23"/>
      <c r="C51" s="23"/>
      <c r="D51" s="24" t="s">
        <v>39</v>
      </c>
      <c r="E51" s="25">
        <f>+E52+E53</f>
        <v>0</v>
      </c>
      <c r="F51" s="25">
        <f t="shared" si="0"/>
        <v>0</v>
      </c>
      <c r="G51" s="25">
        <f>+G52+G53</f>
        <v>0</v>
      </c>
      <c r="H51" s="25">
        <f t="shared" si="1"/>
        <v>0</v>
      </c>
    </row>
    <row r="52" spans="2:8">
      <c r="B52" s="23"/>
      <c r="C52" s="23"/>
      <c r="D52" s="24" t="s">
        <v>55</v>
      </c>
      <c r="E52" s="25"/>
      <c r="F52" s="25">
        <f t="shared" si="0"/>
        <v>0</v>
      </c>
      <c r="G52" s="25"/>
      <c r="H52" s="25">
        <f t="shared" si="1"/>
        <v>0</v>
      </c>
    </row>
    <row r="53" spans="2:8">
      <c r="B53" s="23"/>
      <c r="C53" s="23"/>
      <c r="D53" s="24" t="s">
        <v>56</v>
      </c>
      <c r="E53" s="25"/>
      <c r="F53" s="25">
        <f t="shared" si="0"/>
        <v>0</v>
      </c>
      <c r="G53" s="25"/>
      <c r="H53" s="25">
        <f t="shared" si="1"/>
        <v>0</v>
      </c>
    </row>
    <row r="54" spans="2:8">
      <c r="B54" s="23"/>
      <c r="C54" s="23"/>
      <c r="D54" s="24" t="s">
        <v>57</v>
      </c>
      <c r="E54" s="25"/>
      <c r="F54" s="25">
        <f t="shared" si="0"/>
        <v>0</v>
      </c>
      <c r="G54" s="25"/>
      <c r="H54" s="25">
        <f t="shared" si="1"/>
        <v>0</v>
      </c>
    </row>
    <row r="55" spans="2:8">
      <c r="B55" s="23"/>
      <c r="C55" s="23"/>
      <c r="D55" s="24" t="s">
        <v>58</v>
      </c>
      <c r="E55" s="25">
        <v>700000</v>
      </c>
      <c r="F55" s="25">
        <f t="shared" si="0"/>
        <v>700000</v>
      </c>
      <c r="G55" s="25"/>
      <c r="H55" s="25">
        <f t="shared" si="1"/>
        <v>700000</v>
      </c>
    </row>
    <row r="56" spans="2:8">
      <c r="B56" s="23"/>
      <c r="C56" s="23"/>
      <c r="D56" s="24" t="s">
        <v>59</v>
      </c>
      <c r="E56" s="25">
        <v>101</v>
      </c>
      <c r="F56" s="25">
        <f t="shared" si="0"/>
        <v>101</v>
      </c>
      <c r="G56" s="25"/>
      <c r="H56" s="25">
        <f t="shared" si="1"/>
        <v>101</v>
      </c>
    </row>
    <row r="57" spans="2:8">
      <c r="B57" s="23"/>
      <c r="C57" s="23"/>
      <c r="D57" s="24" t="s">
        <v>60</v>
      </c>
      <c r="E57" s="25">
        <f>+E58+E59+E60</f>
        <v>0</v>
      </c>
      <c r="F57" s="25">
        <f t="shared" si="0"/>
        <v>0</v>
      </c>
      <c r="G57" s="25">
        <f>+G58+G59+G60</f>
        <v>0</v>
      </c>
      <c r="H57" s="25">
        <f t="shared" si="1"/>
        <v>0</v>
      </c>
    </row>
    <row r="58" spans="2:8">
      <c r="B58" s="23"/>
      <c r="C58" s="23"/>
      <c r="D58" s="24" t="s">
        <v>61</v>
      </c>
      <c r="E58" s="25"/>
      <c r="F58" s="25">
        <f t="shared" si="0"/>
        <v>0</v>
      </c>
      <c r="G58" s="25"/>
      <c r="H58" s="25">
        <f t="shared" si="1"/>
        <v>0</v>
      </c>
    </row>
    <row r="59" spans="2:8">
      <c r="B59" s="23"/>
      <c r="C59" s="23"/>
      <c r="D59" s="24" t="s">
        <v>62</v>
      </c>
      <c r="E59" s="25"/>
      <c r="F59" s="25">
        <f t="shared" si="0"/>
        <v>0</v>
      </c>
      <c r="G59" s="25"/>
      <c r="H59" s="25">
        <f t="shared" si="1"/>
        <v>0</v>
      </c>
    </row>
    <row r="60" spans="2:8">
      <c r="B60" s="23"/>
      <c r="C60" s="23"/>
      <c r="D60" s="24" t="s">
        <v>63</v>
      </c>
      <c r="E60" s="25"/>
      <c r="F60" s="25">
        <f t="shared" si="0"/>
        <v>0</v>
      </c>
      <c r="G60" s="25"/>
      <c r="H60" s="25">
        <f t="shared" si="1"/>
        <v>0</v>
      </c>
    </row>
    <row r="61" spans="2:8">
      <c r="B61" s="23"/>
      <c r="C61" s="26"/>
      <c r="D61" s="27" t="s">
        <v>64</v>
      </c>
      <c r="E61" s="28">
        <f>+E7+E37+E43+E50+E54+E55+E56+E57</f>
        <v>700101</v>
      </c>
      <c r="F61" s="28">
        <f t="shared" si="0"/>
        <v>700101</v>
      </c>
      <c r="G61" s="28">
        <f>+G7+G37+G43+G50+G54+G55+G56+G57</f>
        <v>0</v>
      </c>
      <c r="H61" s="28">
        <f t="shared" si="1"/>
        <v>700101</v>
      </c>
    </row>
    <row r="62" spans="2:8">
      <c r="B62" s="23"/>
      <c r="C62" s="20" t="s">
        <v>65</v>
      </c>
      <c r="D62" s="24" t="s">
        <v>66</v>
      </c>
      <c r="E62" s="25">
        <f>+E63+E64+E65+E66+E67+E68</f>
        <v>0</v>
      </c>
      <c r="F62" s="25">
        <f t="shared" si="0"/>
        <v>0</v>
      </c>
      <c r="G62" s="25">
        <f>+G63+G64+G65+G66+G67+G68</f>
        <v>0</v>
      </c>
      <c r="H62" s="25">
        <f t="shared" si="1"/>
        <v>0</v>
      </c>
    </row>
    <row r="63" spans="2:8">
      <c r="B63" s="23"/>
      <c r="C63" s="23"/>
      <c r="D63" s="24" t="s">
        <v>67</v>
      </c>
      <c r="E63" s="25"/>
      <c r="F63" s="25">
        <f t="shared" si="0"/>
        <v>0</v>
      </c>
      <c r="G63" s="25"/>
      <c r="H63" s="25">
        <f t="shared" si="1"/>
        <v>0</v>
      </c>
    </row>
    <row r="64" spans="2:8">
      <c r="B64" s="23"/>
      <c r="C64" s="23"/>
      <c r="D64" s="24" t="s">
        <v>68</v>
      </c>
      <c r="E64" s="25"/>
      <c r="F64" s="25">
        <f t="shared" si="0"/>
        <v>0</v>
      </c>
      <c r="G64" s="25"/>
      <c r="H64" s="25">
        <f t="shared" si="1"/>
        <v>0</v>
      </c>
    </row>
    <row r="65" spans="2:8">
      <c r="B65" s="23"/>
      <c r="C65" s="23"/>
      <c r="D65" s="24" t="s">
        <v>69</v>
      </c>
      <c r="E65" s="25"/>
      <c r="F65" s="25">
        <f t="shared" si="0"/>
        <v>0</v>
      </c>
      <c r="G65" s="25"/>
      <c r="H65" s="25">
        <f t="shared" si="1"/>
        <v>0</v>
      </c>
    </row>
    <row r="66" spans="2:8">
      <c r="B66" s="23"/>
      <c r="C66" s="23"/>
      <c r="D66" s="24" t="s">
        <v>70</v>
      </c>
      <c r="E66" s="25"/>
      <c r="F66" s="25">
        <f t="shared" si="0"/>
        <v>0</v>
      </c>
      <c r="G66" s="25"/>
      <c r="H66" s="25">
        <f t="shared" si="1"/>
        <v>0</v>
      </c>
    </row>
    <row r="67" spans="2:8">
      <c r="B67" s="23"/>
      <c r="C67" s="23"/>
      <c r="D67" s="24" t="s">
        <v>71</v>
      </c>
      <c r="E67" s="25"/>
      <c r="F67" s="25">
        <f t="shared" si="0"/>
        <v>0</v>
      </c>
      <c r="G67" s="25"/>
      <c r="H67" s="25">
        <f t="shared" si="1"/>
        <v>0</v>
      </c>
    </row>
    <row r="68" spans="2:8">
      <c r="B68" s="23"/>
      <c r="C68" s="23"/>
      <c r="D68" s="24" t="s">
        <v>72</v>
      </c>
      <c r="E68" s="25"/>
      <c r="F68" s="25">
        <f t="shared" si="0"/>
        <v>0</v>
      </c>
      <c r="G68" s="25"/>
      <c r="H68" s="25">
        <f t="shared" si="1"/>
        <v>0</v>
      </c>
    </row>
    <row r="69" spans="2:8">
      <c r="B69" s="23"/>
      <c r="C69" s="23"/>
      <c r="D69" s="24" t="s">
        <v>73</v>
      </c>
      <c r="E69" s="25">
        <f>+E70+E71+E72+E73+E74+E75+E76+E77+E78+E79+E80+E81+E82+E83+E84</f>
        <v>20000</v>
      </c>
      <c r="F69" s="25">
        <f t="shared" si="0"/>
        <v>20000</v>
      </c>
      <c r="G69" s="25">
        <f>+G70+G71+G72+G73+G74+G75+G76+G77+G78+G79+G80+G81+G82+G83+G84</f>
        <v>0</v>
      </c>
      <c r="H69" s="25">
        <f t="shared" si="1"/>
        <v>20000</v>
      </c>
    </row>
    <row r="70" spans="2:8">
      <c r="B70" s="23"/>
      <c r="C70" s="23"/>
      <c r="D70" s="24" t="s">
        <v>74</v>
      </c>
      <c r="E70" s="25"/>
      <c r="F70" s="25">
        <f t="shared" si="0"/>
        <v>0</v>
      </c>
      <c r="G70" s="25"/>
      <c r="H70" s="25">
        <f t="shared" si="1"/>
        <v>0</v>
      </c>
    </row>
    <row r="71" spans="2:8">
      <c r="B71" s="23"/>
      <c r="C71" s="23"/>
      <c r="D71" s="24" t="s">
        <v>75</v>
      </c>
      <c r="E71" s="25"/>
      <c r="F71" s="25">
        <f t="shared" si="0"/>
        <v>0</v>
      </c>
      <c r="G71" s="25"/>
      <c r="H71" s="25">
        <f t="shared" si="1"/>
        <v>0</v>
      </c>
    </row>
    <row r="72" spans="2:8">
      <c r="B72" s="23"/>
      <c r="C72" s="23"/>
      <c r="D72" s="24" t="s">
        <v>76</v>
      </c>
      <c r="E72" s="25"/>
      <c r="F72" s="25">
        <f t="shared" ref="F72:F135" si="2">+E72</f>
        <v>0</v>
      </c>
      <c r="G72" s="25"/>
      <c r="H72" s="25">
        <f t="shared" ref="H72:H134" si="3">F72-ABS(G72)</f>
        <v>0</v>
      </c>
    </row>
    <row r="73" spans="2:8">
      <c r="B73" s="23"/>
      <c r="C73" s="23"/>
      <c r="D73" s="24" t="s">
        <v>77</v>
      </c>
      <c r="E73" s="25"/>
      <c r="F73" s="25">
        <f t="shared" si="2"/>
        <v>0</v>
      </c>
      <c r="G73" s="25"/>
      <c r="H73" s="25">
        <f t="shared" si="3"/>
        <v>0</v>
      </c>
    </row>
    <row r="74" spans="2:8">
      <c r="B74" s="23"/>
      <c r="C74" s="23"/>
      <c r="D74" s="24" t="s">
        <v>78</v>
      </c>
      <c r="E74" s="25"/>
      <c r="F74" s="25">
        <f t="shared" si="2"/>
        <v>0</v>
      </c>
      <c r="G74" s="25"/>
      <c r="H74" s="25">
        <f t="shared" si="3"/>
        <v>0</v>
      </c>
    </row>
    <row r="75" spans="2:8">
      <c r="B75" s="23"/>
      <c r="C75" s="23"/>
      <c r="D75" s="24" t="s">
        <v>79</v>
      </c>
      <c r="E75" s="25"/>
      <c r="F75" s="25">
        <f t="shared" si="2"/>
        <v>0</v>
      </c>
      <c r="G75" s="25"/>
      <c r="H75" s="25">
        <f t="shared" si="3"/>
        <v>0</v>
      </c>
    </row>
    <row r="76" spans="2:8">
      <c r="B76" s="23"/>
      <c r="C76" s="23"/>
      <c r="D76" s="24" t="s">
        <v>80</v>
      </c>
      <c r="E76" s="25"/>
      <c r="F76" s="25">
        <f t="shared" si="2"/>
        <v>0</v>
      </c>
      <c r="G76" s="25"/>
      <c r="H76" s="25">
        <f t="shared" si="3"/>
        <v>0</v>
      </c>
    </row>
    <row r="77" spans="2:8">
      <c r="B77" s="23"/>
      <c r="C77" s="23"/>
      <c r="D77" s="24" t="s">
        <v>81</v>
      </c>
      <c r="E77" s="25"/>
      <c r="F77" s="25">
        <f t="shared" si="2"/>
        <v>0</v>
      </c>
      <c r="G77" s="25"/>
      <c r="H77" s="25">
        <f t="shared" si="3"/>
        <v>0</v>
      </c>
    </row>
    <row r="78" spans="2:8">
      <c r="B78" s="23"/>
      <c r="C78" s="23"/>
      <c r="D78" s="24" t="s">
        <v>82</v>
      </c>
      <c r="E78" s="25"/>
      <c r="F78" s="25">
        <f t="shared" si="2"/>
        <v>0</v>
      </c>
      <c r="G78" s="25"/>
      <c r="H78" s="25">
        <f t="shared" si="3"/>
        <v>0</v>
      </c>
    </row>
    <row r="79" spans="2:8">
      <c r="B79" s="23"/>
      <c r="C79" s="23"/>
      <c r="D79" s="24" t="s">
        <v>83</v>
      </c>
      <c r="E79" s="25"/>
      <c r="F79" s="25">
        <f t="shared" si="2"/>
        <v>0</v>
      </c>
      <c r="G79" s="25"/>
      <c r="H79" s="25">
        <f t="shared" si="3"/>
        <v>0</v>
      </c>
    </row>
    <row r="80" spans="2:8">
      <c r="B80" s="23"/>
      <c r="C80" s="23"/>
      <c r="D80" s="24" t="s">
        <v>84</v>
      </c>
      <c r="E80" s="25"/>
      <c r="F80" s="25">
        <f t="shared" si="2"/>
        <v>0</v>
      </c>
      <c r="G80" s="25"/>
      <c r="H80" s="25">
        <f t="shared" si="3"/>
        <v>0</v>
      </c>
    </row>
    <row r="81" spans="2:8">
      <c r="B81" s="23"/>
      <c r="C81" s="23"/>
      <c r="D81" s="24" t="s">
        <v>85</v>
      </c>
      <c r="E81" s="25"/>
      <c r="F81" s="25">
        <f t="shared" si="2"/>
        <v>0</v>
      </c>
      <c r="G81" s="25"/>
      <c r="H81" s="25">
        <f t="shared" si="3"/>
        <v>0</v>
      </c>
    </row>
    <row r="82" spans="2:8">
      <c r="B82" s="23"/>
      <c r="C82" s="23"/>
      <c r="D82" s="24" t="s">
        <v>86</v>
      </c>
      <c r="E82" s="25"/>
      <c r="F82" s="25">
        <f t="shared" si="2"/>
        <v>0</v>
      </c>
      <c r="G82" s="25"/>
      <c r="H82" s="25">
        <f t="shared" si="3"/>
        <v>0</v>
      </c>
    </row>
    <row r="83" spans="2:8">
      <c r="B83" s="23"/>
      <c r="C83" s="23"/>
      <c r="D83" s="24" t="s">
        <v>87</v>
      </c>
      <c r="E83" s="25"/>
      <c r="F83" s="25">
        <f t="shared" si="2"/>
        <v>0</v>
      </c>
      <c r="G83" s="25"/>
      <c r="H83" s="25">
        <f t="shared" si="3"/>
        <v>0</v>
      </c>
    </row>
    <row r="84" spans="2:8">
      <c r="B84" s="23"/>
      <c r="C84" s="23"/>
      <c r="D84" s="24" t="s">
        <v>88</v>
      </c>
      <c r="E84" s="25">
        <v>20000</v>
      </c>
      <c r="F84" s="25">
        <f t="shared" si="2"/>
        <v>20000</v>
      </c>
      <c r="G84" s="25"/>
      <c r="H84" s="25">
        <f t="shared" si="3"/>
        <v>20000</v>
      </c>
    </row>
    <row r="85" spans="2:8">
      <c r="B85" s="23"/>
      <c r="C85" s="23"/>
      <c r="D85" s="24" t="s">
        <v>89</v>
      </c>
      <c r="E85" s="25">
        <f>+E86+E87+E88+E89+E90+E91+E92+E93+E94+E95+E96+E97+E98+E99+E100+E101+E102+E103</f>
        <v>5280</v>
      </c>
      <c r="F85" s="25">
        <f t="shared" si="2"/>
        <v>5280</v>
      </c>
      <c r="G85" s="25">
        <f>+G86+G87+G88+G89+G90+G91+G92+G93+G94+G95+G96+G97+G98+G99+G100+G101+G102+G103</f>
        <v>0</v>
      </c>
      <c r="H85" s="25">
        <f t="shared" si="3"/>
        <v>5280</v>
      </c>
    </row>
    <row r="86" spans="2:8">
      <c r="B86" s="23"/>
      <c r="C86" s="23"/>
      <c r="D86" s="24" t="s">
        <v>90</v>
      </c>
      <c r="E86" s="25"/>
      <c r="F86" s="25">
        <f t="shared" si="2"/>
        <v>0</v>
      </c>
      <c r="G86" s="25"/>
      <c r="H86" s="25">
        <f t="shared" si="3"/>
        <v>0</v>
      </c>
    </row>
    <row r="87" spans="2:8">
      <c r="B87" s="23"/>
      <c r="C87" s="23"/>
      <c r="D87" s="24" t="s">
        <v>91</v>
      </c>
      <c r="E87" s="25"/>
      <c r="F87" s="25">
        <f t="shared" si="2"/>
        <v>0</v>
      </c>
      <c r="G87" s="25"/>
      <c r="H87" s="25">
        <f t="shared" si="3"/>
        <v>0</v>
      </c>
    </row>
    <row r="88" spans="2:8">
      <c r="B88" s="23"/>
      <c r="C88" s="23"/>
      <c r="D88" s="24" t="s">
        <v>92</v>
      </c>
      <c r="E88" s="25"/>
      <c r="F88" s="25">
        <f t="shared" si="2"/>
        <v>0</v>
      </c>
      <c r="G88" s="25"/>
      <c r="H88" s="25">
        <f t="shared" si="3"/>
        <v>0</v>
      </c>
    </row>
    <row r="89" spans="2:8">
      <c r="B89" s="23"/>
      <c r="C89" s="23"/>
      <c r="D89" s="24" t="s">
        <v>93</v>
      </c>
      <c r="E89" s="25"/>
      <c r="F89" s="25">
        <f t="shared" si="2"/>
        <v>0</v>
      </c>
      <c r="G89" s="25"/>
      <c r="H89" s="25">
        <f t="shared" si="3"/>
        <v>0</v>
      </c>
    </row>
    <row r="90" spans="2:8">
      <c r="B90" s="23"/>
      <c r="C90" s="23"/>
      <c r="D90" s="24" t="s">
        <v>94</v>
      </c>
      <c r="E90" s="25"/>
      <c r="F90" s="25">
        <f t="shared" si="2"/>
        <v>0</v>
      </c>
      <c r="G90" s="25"/>
      <c r="H90" s="25">
        <f t="shared" si="3"/>
        <v>0</v>
      </c>
    </row>
    <row r="91" spans="2:8">
      <c r="B91" s="23"/>
      <c r="C91" s="23"/>
      <c r="D91" s="24" t="s">
        <v>95</v>
      </c>
      <c r="E91" s="25"/>
      <c r="F91" s="25">
        <f t="shared" si="2"/>
        <v>0</v>
      </c>
      <c r="G91" s="25"/>
      <c r="H91" s="25">
        <f t="shared" si="3"/>
        <v>0</v>
      </c>
    </row>
    <row r="92" spans="2:8">
      <c r="B92" s="23"/>
      <c r="C92" s="23"/>
      <c r="D92" s="24" t="s">
        <v>96</v>
      </c>
      <c r="E92" s="25"/>
      <c r="F92" s="25">
        <f t="shared" si="2"/>
        <v>0</v>
      </c>
      <c r="G92" s="25"/>
      <c r="H92" s="25">
        <f t="shared" si="3"/>
        <v>0</v>
      </c>
    </row>
    <row r="93" spans="2:8">
      <c r="B93" s="23"/>
      <c r="C93" s="23"/>
      <c r="D93" s="24" t="s">
        <v>97</v>
      </c>
      <c r="E93" s="25"/>
      <c r="F93" s="25">
        <f t="shared" si="2"/>
        <v>0</v>
      </c>
      <c r="G93" s="25"/>
      <c r="H93" s="25">
        <f t="shared" si="3"/>
        <v>0</v>
      </c>
    </row>
    <row r="94" spans="2:8">
      <c r="B94" s="23"/>
      <c r="C94" s="23"/>
      <c r="D94" s="24" t="s">
        <v>98</v>
      </c>
      <c r="E94" s="25"/>
      <c r="F94" s="25">
        <f t="shared" si="2"/>
        <v>0</v>
      </c>
      <c r="G94" s="25"/>
      <c r="H94" s="25">
        <f t="shared" si="3"/>
        <v>0</v>
      </c>
    </row>
    <row r="95" spans="2:8">
      <c r="B95" s="23"/>
      <c r="C95" s="23"/>
      <c r="D95" s="24" t="s">
        <v>99</v>
      </c>
      <c r="E95" s="25"/>
      <c r="F95" s="25">
        <f t="shared" si="2"/>
        <v>0</v>
      </c>
      <c r="G95" s="25"/>
      <c r="H95" s="25">
        <f t="shared" si="3"/>
        <v>0</v>
      </c>
    </row>
    <row r="96" spans="2:8">
      <c r="B96" s="23"/>
      <c r="C96" s="23"/>
      <c r="D96" s="24" t="s">
        <v>100</v>
      </c>
      <c r="E96" s="25"/>
      <c r="F96" s="25">
        <f t="shared" si="2"/>
        <v>0</v>
      </c>
      <c r="G96" s="25"/>
      <c r="H96" s="25">
        <f t="shared" si="3"/>
        <v>0</v>
      </c>
    </row>
    <row r="97" spans="2:8">
      <c r="B97" s="23"/>
      <c r="C97" s="23"/>
      <c r="D97" s="24" t="s">
        <v>101</v>
      </c>
      <c r="E97" s="25">
        <v>5280</v>
      </c>
      <c r="F97" s="25">
        <f t="shared" si="2"/>
        <v>5280</v>
      </c>
      <c r="G97" s="25"/>
      <c r="H97" s="25">
        <f t="shared" si="3"/>
        <v>5280</v>
      </c>
    </row>
    <row r="98" spans="2:8">
      <c r="B98" s="23"/>
      <c r="C98" s="23"/>
      <c r="D98" s="24" t="s">
        <v>102</v>
      </c>
      <c r="E98" s="25"/>
      <c r="F98" s="25">
        <f t="shared" si="2"/>
        <v>0</v>
      </c>
      <c r="G98" s="25"/>
      <c r="H98" s="25">
        <f t="shared" si="3"/>
        <v>0</v>
      </c>
    </row>
    <row r="99" spans="2:8">
      <c r="B99" s="23"/>
      <c r="C99" s="23"/>
      <c r="D99" s="24" t="s">
        <v>103</v>
      </c>
      <c r="E99" s="25"/>
      <c r="F99" s="25">
        <f t="shared" si="2"/>
        <v>0</v>
      </c>
      <c r="G99" s="25"/>
      <c r="H99" s="25">
        <f t="shared" si="3"/>
        <v>0</v>
      </c>
    </row>
    <row r="100" spans="2:8">
      <c r="B100" s="23"/>
      <c r="C100" s="23"/>
      <c r="D100" s="24" t="s">
        <v>104</v>
      </c>
      <c r="E100" s="25"/>
      <c r="F100" s="25">
        <f t="shared" si="2"/>
        <v>0</v>
      </c>
      <c r="G100" s="25"/>
      <c r="H100" s="25">
        <f t="shared" si="3"/>
        <v>0</v>
      </c>
    </row>
    <row r="101" spans="2:8">
      <c r="B101" s="23"/>
      <c r="C101" s="23"/>
      <c r="D101" s="24" t="s">
        <v>105</v>
      </c>
      <c r="E101" s="25"/>
      <c r="F101" s="25">
        <f t="shared" si="2"/>
        <v>0</v>
      </c>
      <c r="G101" s="25"/>
      <c r="H101" s="25">
        <f t="shared" si="3"/>
        <v>0</v>
      </c>
    </row>
    <row r="102" spans="2:8">
      <c r="B102" s="23"/>
      <c r="C102" s="23"/>
      <c r="D102" s="24" t="s">
        <v>106</v>
      </c>
      <c r="E102" s="25"/>
      <c r="F102" s="25">
        <f t="shared" si="2"/>
        <v>0</v>
      </c>
      <c r="G102" s="25"/>
      <c r="H102" s="25">
        <f t="shared" si="3"/>
        <v>0</v>
      </c>
    </row>
    <row r="103" spans="2:8">
      <c r="B103" s="23"/>
      <c r="C103" s="23"/>
      <c r="D103" s="24" t="s">
        <v>88</v>
      </c>
      <c r="E103" s="25"/>
      <c r="F103" s="25">
        <f t="shared" si="2"/>
        <v>0</v>
      </c>
      <c r="G103" s="25"/>
      <c r="H103" s="25">
        <f t="shared" si="3"/>
        <v>0</v>
      </c>
    </row>
    <row r="104" spans="2:8">
      <c r="B104" s="23"/>
      <c r="C104" s="23"/>
      <c r="D104" s="24" t="s">
        <v>107</v>
      </c>
      <c r="E104" s="25"/>
      <c r="F104" s="25">
        <f t="shared" si="2"/>
        <v>0</v>
      </c>
      <c r="G104" s="25"/>
      <c r="H104" s="25">
        <f t="shared" si="3"/>
        <v>0</v>
      </c>
    </row>
    <row r="105" spans="2:8">
      <c r="B105" s="23"/>
      <c r="C105" s="26"/>
      <c r="D105" s="27" t="s">
        <v>108</v>
      </c>
      <c r="E105" s="28">
        <f>+E62+E69+E85+E104</f>
        <v>25280</v>
      </c>
      <c r="F105" s="28">
        <f t="shared" si="2"/>
        <v>25280</v>
      </c>
      <c r="G105" s="28">
        <f>+G62+G69+G85+G104</f>
        <v>0</v>
      </c>
      <c r="H105" s="28">
        <f t="shared" si="3"/>
        <v>25280</v>
      </c>
    </row>
    <row r="106" spans="2:8">
      <c r="B106" s="26"/>
      <c r="C106" s="29" t="s">
        <v>109</v>
      </c>
      <c r="D106" s="30"/>
      <c r="E106" s="31">
        <f xml:space="preserve"> +E61 - E105</f>
        <v>674821</v>
      </c>
      <c r="F106" s="31">
        <f t="shared" si="2"/>
        <v>674821</v>
      </c>
      <c r="G106" s="31">
        <f xml:space="preserve"> +G61 - G105</f>
        <v>0</v>
      </c>
      <c r="H106" s="31">
        <f>H61-H105</f>
        <v>674821</v>
      </c>
    </row>
    <row r="107" spans="2:8">
      <c r="B107" s="20" t="s">
        <v>110</v>
      </c>
      <c r="C107" s="20" t="s">
        <v>14</v>
      </c>
      <c r="D107" s="24" t="s">
        <v>111</v>
      </c>
      <c r="E107" s="25">
        <f>+E108+E109</f>
        <v>0</v>
      </c>
      <c r="F107" s="25">
        <f t="shared" si="2"/>
        <v>0</v>
      </c>
      <c r="G107" s="25">
        <f>+G108+G109</f>
        <v>0</v>
      </c>
      <c r="H107" s="25">
        <f t="shared" si="3"/>
        <v>0</v>
      </c>
    </row>
    <row r="108" spans="2:8">
      <c r="B108" s="23"/>
      <c r="C108" s="23"/>
      <c r="D108" s="24" t="s">
        <v>112</v>
      </c>
      <c r="E108" s="25"/>
      <c r="F108" s="25">
        <f t="shared" si="2"/>
        <v>0</v>
      </c>
      <c r="G108" s="25"/>
      <c r="H108" s="25">
        <f t="shared" si="3"/>
        <v>0</v>
      </c>
    </row>
    <row r="109" spans="2:8">
      <c r="B109" s="23"/>
      <c r="C109" s="23"/>
      <c r="D109" s="24" t="s">
        <v>113</v>
      </c>
      <c r="E109" s="25"/>
      <c r="F109" s="25">
        <f t="shared" si="2"/>
        <v>0</v>
      </c>
      <c r="G109" s="25"/>
      <c r="H109" s="25">
        <f t="shared" si="3"/>
        <v>0</v>
      </c>
    </row>
    <row r="110" spans="2:8">
      <c r="B110" s="23"/>
      <c r="C110" s="23"/>
      <c r="D110" s="24" t="s">
        <v>114</v>
      </c>
      <c r="E110" s="25"/>
      <c r="F110" s="25">
        <f t="shared" si="2"/>
        <v>0</v>
      </c>
      <c r="G110" s="25"/>
      <c r="H110" s="25">
        <f t="shared" si="3"/>
        <v>0</v>
      </c>
    </row>
    <row r="111" spans="2:8">
      <c r="B111" s="23"/>
      <c r="C111" s="26"/>
      <c r="D111" s="27" t="s">
        <v>115</v>
      </c>
      <c r="E111" s="28">
        <f>+E107+E110</f>
        <v>0</v>
      </c>
      <c r="F111" s="28">
        <f t="shared" si="2"/>
        <v>0</v>
      </c>
      <c r="G111" s="28">
        <f>+G107+G110</f>
        <v>0</v>
      </c>
      <c r="H111" s="28">
        <f t="shared" si="3"/>
        <v>0</v>
      </c>
    </row>
    <row r="112" spans="2:8">
      <c r="B112" s="23"/>
      <c r="C112" s="20" t="s">
        <v>65</v>
      </c>
      <c r="D112" s="24" t="s">
        <v>116</v>
      </c>
      <c r="E112" s="25"/>
      <c r="F112" s="25">
        <f t="shared" si="2"/>
        <v>0</v>
      </c>
      <c r="G112" s="25"/>
      <c r="H112" s="25">
        <f t="shared" si="3"/>
        <v>0</v>
      </c>
    </row>
    <row r="113" spans="2:8">
      <c r="B113" s="23"/>
      <c r="C113" s="23"/>
      <c r="D113" s="24" t="s">
        <v>117</v>
      </c>
      <c r="E113" s="25">
        <f>+E114</f>
        <v>0</v>
      </c>
      <c r="F113" s="25">
        <f t="shared" si="2"/>
        <v>0</v>
      </c>
      <c r="G113" s="25">
        <f>+G114</f>
        <v>0</v>
      </c>
      <c r="H113" s="25">
        <f t="shared" si="3"/>
        <v>0</v>
      </c>
    </row>
    <row r="114" spans="2:8">
      <c r="B114" s="23"/>
      <c r="C114" s="23"/>
      <c r="D114" s="24" t="s">
        <v>118</v>
      </c>
      <c r="E114" s="25"/>
      <c r="F114" s="25">
        <f t="shared" si="2"/>
        <v>0</v>
      </c>
      <c r="G114" s="25"/>
      <c r="H114" s="25">
        <f t="shared" si="3"/>
        <v>0</v>
      </c>
    </row>
    <row r="115" spans="2:8">
      <c r="B115" s="23"/>
      <c r="C115" s="26"/>
      <c r="D115" s="27" t="s">
        <v>119</v>
      </c>
      <c r="E115" s="28">
        <f>+E112+E113</f>
        <v>0</v>
      </c>
      <c r="F115" s="28">
        <f t="shared" si="2"/>
        <v>0</v>
      </c>
      <c r="G115" s="28">
        <f>+G112+G113</f>
        <v>0</v>
      </c>
      <c r="H115" s="28">
        <f t="shared" si="3"/>
        <v>0</v>
      </c>
    </row>
    <row r="116" spans="2:8">
      <c r="B116" s="26"/>
      <c r="C116" s="32" t="s">
        <v>120</v>
      </c>
      <c r="D116" s="30"/>
      <c r="E116" s="31">
        <f xml:space="preserve"> +E111 - E115</f>
        <v>0</v>
      </c>
      <c r="F116" s="31">
        <f t="shared" si="2"/>
        <v>0</v>
      </c>
      <c r="G116" s="31">
        <f xml:space="preserve"> +G111 - G115</f>
        <v>0</v>
      </c>
      <c r="H116" s="31">
        <f>H111-H115</f>
        <v>0</v>
      </c>
    </row>
    <row r="117" spans="2:8">
      <c r="B117" s="20" t="s">
        <v>121</v>
      </c>
      <c r="C117" s="20" t="s">
        <v>14</v>
      </c>
      <c r="D117" s="24" t="s">
        <v>122</v>
      </c>
      <c r="E117" s="25"/>
      <c r="F117" s="25">
        <f t="shared" si="2"/>
        <v>0</v>
      </c>
      <c r="G117" s="25"/>
      <c r="H117" s="25">
        <f t="shared" si="3"/>
        <v>0</v>
      </c>
    </row>
    <row r="118" spans="2:8">
      <c r="B118" s="23"/>
      <c r="C118" s="23"/>
      <c r="D118" s="24" t="s">
        <v>123</v>
      </c>
      <c r="E118" s="25">
        <f>+E119+E120</f>
        <v>0</v>
      </c>
      <c r="F118" s="25">
        <f t="shared" si="2"/>
        <v>0</v>
      </c>
      <c r="G118" s="25">
        <f>+G119+G120</f>
        <v>0</v>
      </c>
      <c r="H118" s="25">
        <f t="shared" si="3"/>
        <v>0</v>
      </c>
    </row>
    <row r="119" spans="2:8">
      <c r="B119" s="23"/>
      <c r="C119" s="23"/>
      <c r="D119" s="24" t="s">
        <v>124</v>
      </c>
      <c r="E119" s="25"/>
      <c r="F119" s="25">
        <f t="shared" si="2"/>
        <v>0</v>
      </c>
      <c r="G119" s="25"/>
      <c r="H119" s="25">
        <f t="shared" si="3"/>
        <v>0</v>
      </c>
    </row>
    <row r="120" spans="2:8">
      <c r="B120" s="23"/>
      <c r="C120" s="23"/>
      <c r="D120" s="24" t="s">
        <v>125</v>
      </c>
      <c r="E120" s="25"/>
      <c r="F120" s="25">
        <f t="shared" si="2"/>
        <v>0</v>
      </c>
      <c r="G120" s="25"/>
      <c r="H120" s="25">
        <f t="shared" si="3"/>
        <v>0</v>
      </c>
    </row>
    <row r="121" spans="2:8">
      <c r="B121" s="23"/>
      <c r="C121" s="23"/>
      <c r="D121" s="24" t="s">
        <v>126</v>
      </c>
      <c r="E121" s="25"/>
      <c r="F121" s="25">
        <f t="shared" si="2"/>
        <v>0</v>
      </c>
      <c r="G121" s="25"/>
      <c r="H121" s="25">
        <f t="shared" si="3"/>
        <v>0</v>
      </c>
    </row>
    <row r="122" spans="2:8">
      <c r="B122" s="23"/>
      <c r="C122" s="23"/>
      <c r="D122" s="24" t="s">
        <v>127</v>
      </c>
      <c r="E122" s="25"/>
      <c r="F122" s="25">
        <f t="shared" si="2"/>
        <v>0</v>
      </c>
      <c r="G122" s="25"/>
      <c r="H122" s="25">
        <f t="shared" si="3"/>
        <v>0</v>
      </c>
    </row>
    <row r="123" spans="2:8">
      <c r="B123" s="23"/>
      <c r="C123" s="23"/>
      <c r="D123" s="24" t="s">
        <v>128</v>
      </c>
      <c r="E123" s="25"/>
      <c r="F123" s="25">
        <f t="shared" si="2"/>
        <v>0</v>
      </c>
      <c r="G123" s="25"/>
      <c r="H123" s="25">
        <f t="shared" si="3"/>
        <v>0</v>
      </c>
    </row>
    <row r="124" spans="2:8">
      <c r="B124" s="23"/>
      <c r="C124" s="23"/>
      <c r="D124" s="24" t="s">
        <v>129</v>
      </c>
      <c r="E124" s="25">
        <f>+E125</f>
        <v>0</v>
      </c>
      <c r="F124" s="25">
        <f t="shared" si="2"/>
        <v>0</v>
      </c>
      <c r="G124" s="25">
        <f>+G125</f>
        <v>0</v>
      </c>
      <c r="H124" s="25">
        <f t="shared" si="3"/>
        <v>0</v>
      </c>
    </row>
    <row r="125" spans="2:8">
      <c r="B125" s="23"/>
      <c r="C125" s="23"/>
      <c r="D125" s="24" t="s">
        <v>130</v>
      </c>
      <c r="E125" s="25"/>
      <c r="F125" s="25">
        <f t="shared" si="2"/>
        <v>0</v>
      </c>
      <c r="G125" s="25"/>
      <c r="H125" s="25">
        <f t="shared" si="3"/>
        <v>0</v>
      </c>
    </row>
    <row r="126" spans="2:8">
      <c r="B126" s="23"/>
      <c r="C126" s="26"/>
      <c r="D126" s="27" t="s">
        <v>131</v>
      </c>
      <c r="E126" s="28">
        <f>+E117+E118+E121+E122+E123+E124</f>
        <v>0</v>
      </c>
      <c r="F126" s="28">
        <f t="shared" si="2"/>
        <v>0</v>
      </c>
      <c r="G126" s="28">
        <f>+G117+G118+G121+G122+G123+G124</f>
        <v>0</v>
      </c>
      <c r="H126" s="28">
        <f t="shared" si="3"/>
        <v>0</v>
      </c>
    </row>
    <row r="127" spans="2:8">
      <c r="B127" s="23"/>
      <c r="C127" s="20" t="s">
        <v>65</v>
      </c>
      <c r="D127" s="24" t="s">
        <v>132</v>
      </c>
      <c r="E127" s="25">
        <f>+E128</f>
        <v>0</v>
      </c>
      <c r="F127" s="25">
        <f t="shared" si="2"/>
        <v>0</v>
      </c>
      <c r="G127" s="25">
        <f>+G128</f>
        <v>0</v>
      </c>
      <c r="H127" s="25">
        <f t="shared" si="3"/>
        <v>0</v>
      </c>
    </row>
    <row r="128" spans="2:8">
      <c r="B128" s="23"/>
      <c r="C128" s="23"/>
      <c r="D128" s="24" t="s">
        <v>133</v>
      </c>
      <c r="E128" s="25"/>
      <c r="F128" s="25">
        <f t="shared" si="2"/>
        <v>0</v>
      </c>
      <c r="G128" s="25"/>
      <c r="H128" s="25">
        <f t="shared" si="3"/>
        <v>0</v>
      </c>
    </row>
    <row r="129" spans="2:8">
      <c r="B129" s="23"/>
      <c r="C129" s="23"/>
      <c r="D129" s="33" t="s">
        <v>134</v>
      </c>
      <c r="E129" s="34"/>
      <c r="F129" s="34">
        <f t="shared" si="2"/>
        <v>0</v>
      </c>
      <c r="G129" s="34"/>
      <c r="H129" s="34">
        <f t="shared" si="3"/>
        <v>0</v>
      </c>
    </row>
    <row r="130" spans="2:8">
      <c r="B130" s="23"/>
      <c r="C130" s="23"/>
      <c r="D130" s="33" t="s">
        <v>135</v>
      </c>
      <c r="E130" s="34"/>
      <c r="F130" s="34">
        <f t="shared" si="2"/>
        <v>0</v>
      </c>
      <c r="G130" s="34"/>
      <c r="H130" s="34">
        <f t="shared" si="3"/>
        <v>0</v>
      </c>
    </row>
    <row r="131" spans="2:8">
      <c r="B131" s="23"/>
      <c r="C131" s="26"/>
      <c r="D131" s="35" t="s">
        <v>136</v>
      </c>
      <c r="E131" s="36">
        <f>+E127+E129+E130</f>
        <v>0</v>
      </c>
      <c r="F131" s="36">
        <f t="shared" si="2"/>
        <v>0</v>
      </c>
      <c r="G131" s="36">
        <f>+G127+G129+G130</f>
        <v>0</v>
      </c>
      <c r="H131" s="36">
        <f t="shared" si="3"/>
        <v>0</v>
      </c>
    </row>
    <row r="132" spans="2:8">
      <c r="B132" s="26"/>
      <c r="C132" s="32" t="s">
        <v>137</v>
      </c>
      <c r="D132" s="30"/>
      <c r="E132" s="31">
        <f xml:space="preserve"> +E126 - E131</f>
        <v>0</v>
      </c>
      <c r="F132" s="31">
        <f t="shared" si="2"/>
        <v>0</v>
      </c>
      <c r="G132" s="31">
        <f xml:space="preserve"> +G126 - G131</f>
        <v>0</v>
      </c>
      <c r="H132" s="31">
        <f>H126-H131</f>
        <v>0</v>
      </c>
    </row>
    <row r="133" spans="2:8">
      <c r="B133" s="32" t="s">
        <v>138</v>
      </c>
      <c r="C133" s="29"/>
      <c r="D133" s="30"/>
      <c r="E133" s="31">
        <f xml:space="preserve"> +E106 +E116 +E132</f>
        <v>674821</v>
      </c>
      <c r="F133" s="31">
        <f t="shared" si="2"/>
        <v>674821</v>
      </c>
      <c r="G133" s="31">
        <f xml:space="preserve"> +G106 +G116 +G132</f>
        <v>0</v>
      </c>
      <c r="H133" s="31">
        <f>H106+H116+H132</f>
        <v>674821</v>
      </c>
    </row>
    <row r="134" spans="2:8">
      <c r="B134" s="32" t="s">
        <v>139</v>
      </c>
      <c r="C134" s="29"/>
      <c r="D134" s="30"/>
      <c r="E134" s="31">
        <v>7776947</v>
      </c>
      <c r="F134" s="31">
        <f t="shared" si="2"/>
        <v>7776947</v>
      </c>
      <c r="G134" s="31"/>
      <c r="H134" s="31">
        <f t="shared" si="3"/>
        <v>7776947</v>
      </c>
    </row>
    <row r="135" spans="2:8">
      <c r="B135" s="32" t="s">
        <v>140</v>
      </c>
      <c r="C135" s="29"/>
      <c r="D135" s="30"/>
      <c r="E135" s="31">
        <f xml:space="preserve"> +E133 +E134</f>
        <v>8451768</v>
      </c>
      <c r="F135" s="31">
        <f t="shared" si="2"/>
        <v>8451768</v>
      </c>
      <c r="G135" s="31">
        <f xml:space="preserve"> +G133 +G134</f>
        <v>0</v>
      </c>
      <c r="H135" s="31">
        <f>H133+H134</f>
        <v>8451768</v>
      </c>
    </row>
  </sheetData>
  <mergeCells count="15">
    <mergeCell ref="B117:B132"/>
    <mergeCell ref="C117:C126"/>
    <mergeCell ref="C127:C131"/>
    <mergeCell ref="B7:B106"/>
    <mergeCell ref="C7:C61"/>
    <mergeCell ref="C62:C105"/>
    <mergeCell ref="B107:B116"/>
    <mergeCell ref="C107:C111"/>
    <mergeCell ref="C112:C115"/>
    <mergeCell ref="B2:H2"/>
    <mergeCell ref="B3:H3"/>
    <mergeCell ref="B5:D6"/>
    <mergeCell ref="F5:F6"/>
    <mergeCell ref="G5:G6"/>
    <mergeCell ref="H5:H6"/>
  </mergeCells>
  <phoneticPr fontId="2"/>
  <pageMargins left="0.7" right="0.7" top="0.75" bottom="0.75" header="0.3" footer="0.3"/>
  <pageSetup paperSize="9" fitToHeight="0" orientation="portrait" r:id="rId1"/>
  <headerFooter>
    <oddHeader>&amp;L社会福祉法人矢祭福祉会</oddHeader>
    <oddFooter>&amp;C&amp;P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5A792F-1725-4FD3-9513-D2025BE40B60}">
  <sheetPr>
    <pageSetUpPr fitToPage="1"/>
  </sheetPr>
  <dimension ref="B1:H135"/>
  <sheetViews>
    <sheetView showGridLines="0" workbookViewId="0"/>
  </sheetViews>
  <sheetFormatPr defaultRowHeight="18.75"/>
  <cols>
    <col min="1" max="3" width="2.875" customWidth="1"/>
    <col min="4" max="4" width="44.375" customWidth="1"/>
    <col min="5" max="8" width="20.75" customWidth="1"/>
  </cols>
  <sheetData>
    <row r="1" spans="2:8" ht="21">
      <c r="B1" s="1"/>
      <c r="C1" s="1"/>
      <c r="D1" s="1"/>
      <c r="E1" s="1"/>
      <c r="G1" s="2"/>
      <c r="H1" s="3" t="s">
        <v>0</v>
      </c>
    </row>
    <row r="2" spans="2:8" ht="21">
      <c r="B2" s="4" t="s">
        <v>150</v>
      </c>
      <c r="C2" s="4"/>
      <c r="D2" s="4"/>
      <c r="E2" s="4"/>
      <c r="F2" s="4"/>
      <c r="G2" s="4"/>
      <c r="H2" s="4"/>
    </row>
    <row r="3" spans="2:8" ht="21">
      <c r="B3" s="5" t="s">
        <v>2</v>
      </c>
      <c r="C3" s="5"/>
      <c r="D3" s="5"/>
      <c r="E3" s="5"/>
      <c r="F3" s="5"/>
      <c r="G3" s="5"/>
      <c r="H3" s="5"/>
    </row>
    <row r="4" spans="2:8">
      <c r="B4" s="6"/>
      <c r="C4" s="6"/>
      <c r="D4" s="6"/>
      <c r="E4" s="6"/>
      <c r="F4" s="7"/>
      <c r="G4" s="7"/>
      <c r="H4" s="6" t="s">
        <v>3</v>
      </c>
    </row>
    <row r="5" spans="2:8">
      <c r="B5" s="8" t="s">
        <v>4</v>
      </c>
      <c r="C5" s="9"/>
      <c r="D5" s="10"/>
      <c r="E5" s="37" t="s">
        <v>5</v>
      </c>
      <c r="F5" s="13" t="s">
        <v>6</v>
      </c>
      <c r="G5" s="13" t="s">
        <v>7</v>
      </c>
      <c r="H5" s="13" t="s">
        <v>8</v>
      </c>
    </row>
    <row r="6" spans="2:8" ht="42.75">
      <c r="B6" s="14"/>
      <c r="C6" s="15"/>
      <c r="D6" s="16"/>
      <c r="E6" s="17" t="s">
        <v>151</v>
      </c>
      <c r="F6" s="19"/>
      <c r="G6" s="19"/>
      <c r="H6" s="19"/>
    </row>
    <row r="7" spans="2:8">
      <c r="B7" s="20" t="s">
        <v>13</v>
      </c>
      <c r="C7" s="20" t="s">
        <v>14</v>
      </c>
      <c r="D7" s="21" t="s">
        <v>15</v>
      </c>
      <c r="E7" s="22">
        <f>+E8+E12+E18+E21+E23+E27+E34+E36</f>
        <v>43674890</v>
      </c>
      <c r="F7" s="22">
        <f>+E7</f>
        <v>43674890</v>
      </c>
      <c r="G7" s="22">
        <f>+G8+G12+G18+G21+G23+G27+G34+G36</f>
        <v>0</v>
      </c>
      <c r="H7" s="22">
        <f>F7-ABS(G7)</f>
        <v>43674890</v>
      </c>
    </row>
    <row r="8" spans="2:8">
      <c r="B8" s="23"/>
      <c r="C8" s="23"/>
      <c r="D8" s="24" t="s">
        <v>16</v>
      </c>
      <c r="E8" s="25">
        <f>+E9+E10+E11</f>
        <v>0</v>
      </c>
      <c r="F8" s="25">
        <f t="shared" ref="F8:F71" si="0">+E8</f>
        <v>0</v>
      </c>
      <c r="G8" s="25">
        <f>+G9+G10+G11</f>
        <v>0</v>
      </c>
      <c r="H8" s="25">
        <f t="shared" ref="H8:H71" si="1">F8-ABS(G8)</f>
        <v>0</v>
      </c>
    </row>
    <row r="9" spans="2:8">
      <c r="B9" s="23"/>
      <c r="C9" s="23"/>
      <c r="D9" s="24" t="s">
        <v>17</v>
      </c>
      <c r="E9" s="25"/>
      <c r="F9" s="25">
        <f t="shared" si="0"/>
        <v>0</v>
      </c>
      <c r="G9" s="25"/>
      <c r="H9" s="25">
        <f t="shared" si="1"/>
        <v>0</v>
      </c>
    </row>
    <row r="10" spans="2:8">
      <c r="B10" s="23"/>
      <c r="C10" s="23"/>
      <c r="D10" s="24" t="s">
        <v>18</v>
      </c>
      <c r="E10" s="25"/>
      <c r="F10" s="25">
        <f t="shared" si="0"/>
        <v>0</v>
      </c>
      <c r="G10" s="25"/>
      <c r="H10" s="25">
        <f t="shared" si="1"/>
        <v>0</v>
      </c>
    </row>
    <row r="11" spans="2:8">
      <c r="B11" s="23"/>
      <c r="C11" s="23"/>
      <c r="D11" s="24" t="s">
        <v>19</v>
      </c>
      <c r="E11" s="25"/>
      <c r="F11" s="25">
        <f t="shared" si="0"/>
        <v>0</v>
      </c>
      <c r="G11" s="25"/>
      <c r="H11" s="25">
        <f t="shared" si="1"/>
        <v>0</v>
      </c>
    </row>
    <row r="12" spans="2:8">
      <c r="B12" s="23"/>
      <c r="C12" s="23"/>
      <c r="D12" s="24" t="s">
        <v>20</v>
      </c>
      <c r="E12" s="25">
        <f>+E13+E14+E15+E16+E17</f>
        <v>43674890</v>
      </c>
      <c r="F12" s="25">
        <f t="shared" si="0"/>
        <v>43674890</v>
      </c>
      <c r="G12" s="25">
        <f>+G13+G14+G15+G16+G17</f>
        <v>0</v>
      </c>
      <c r="H12" s="25">
        <f t="shared" si="1"/>
        <v>43674890</v>
      </c>
    </row>
    <row r="13" spans="2:8">
      <c r="B13" s="23"/>
      <c r="C13" s="23"/>
      <c r="D13" s="24" t="s">
        <v>17</v>
      </c>
      <c r="E13" s="25">
        <v>32909602</v>
      </c>
      <c r="F13" s="25">
        <f t="shared" si="0"/>
        <v>32909602</v>
      </c>
      <c r="G13" s="25"/>
      <c r="H13" s="25">
        <f t="shared" si="1"/>
        <v>32909602</v>
      </c>
    </row>
    <row r="14" spans="2:8">
      <c r="B14" s="23"/>
      <c r="C14" s="23"/>
      <c r="D14" s="24" t="s">
        <v>21</v>
      </c>
      <c r="E14" s="25">
        <v>6354252</v>
      </c>
      <c r="F14" s="25">
        <f t="shared" si="0"/>
        <v>6354252</v>
      </c>
      <c r="G14" s="25"/>
      <c r="H14" s="25">
        <f t="shared" si="1"/>
        <v>6354252</v>
      </c>
    </row>
    <row r="15" spans="2:8">
      <c r="B15" s="23"/>
      <c r="C15" s="23"/>
      <c r="D15" s="24" t="s">
        <v>22</v>
      </c>
      <c r="E15" s="25"/>
      <c r="F15" s="25">
        <f t="shared" si="0"/>
        <v>0</v>
      </c>
      <c r="G15" s="25"/>
      <c r="H15" s="25">
        <f t="shared" si="1"/>
        <v>0</v>
      </c>
    </row>
    <row r="16" spans="2:8">
      <c r="B16" s="23"/>
      <c r="C16" s="23"/>
      <c r="D16" s="24" t="s">
        <v>23</v>
      </c>
      <c r="E16" s="25">
        <v>3705013</v>
      </c>
      <c r="F16" s="25">
        <f t="shared" si="0"/>
        <v>3705013</v>
      </c>
      <c r="G16" s="25"/>
      <c r="H16" s="25">
        <f t="shared" si="1"/>
        <v>3705013</v>
      </c>
    </row>
    <row r="17" spans="2:8">
      <c r="B17" s="23"/>
      <c r="C17" s="23"/>
      <c r="D17" s="24" t="s">
        <v>24</v>
      </c>
      <c r="E17" s="25">
        <v>706023</v>
      </c>
      <c r="F17" s="25">
        <f t="shared" si="0"/>
        <v>706023</v>
      </c>
      <c r="G17" s="25"/>
      <c r="H17" s="25">
        <f t="shared" si="1"/>
        <v>706023</v>
      </c>
    </row>
    <row r="18" spans="2:8">
      <c r="B18" s="23"/>
      <c r="C18" s="23"/>
      <c r="D18" s="24" t="s">
        <v>25</v>
      </c>
      <c r="E18" s="25">
        <f>+E19+E20</f>
        <v>0</v>
      </c>
      <c r="F18" s="25">
        <f t="shared" si="0"/>
        <v>0</v>
      </c>
      <c r="G18" s="25">
        <f>+G19+G20</f>
        <v>0</v>
      </c>
      <c r="H18" s="25">
        <f t="shared" si="1"/>
        <v>0</v>
      </c>
    </row>
    <row r="19" spans="2:8">
      <c r="B19" s="23"/>
      <c r="C19" s="23"/>
      <c r="D19" s="24" t="s">
        <v>17</v>
      </c>
      <c r="E19" s="25"/>
      <c r="F19" s="25">
        <f t="shared" si="0"/>
        <v>0</v>
      </c>
      <c r="G19" s="25"/>
      <c r="H19" s="25">
        <f t="shared" si="1"/>
        <v>0</v>
      </c>
    </row>
    <row r="20" spans="2:8">
      <c r="B20" s="23"/>
      <c r="C20" s="23"/>
      <c r="D20" s="24" t="s">
        <v>23</v>
      </c>
      <c r="E20" s="25"/>
      <c r="F20" s="25">
        <f t="shared" si="0"/>
        <v>0</v>
      </c>
      <c r="G20" s="25"/>
      <c r="H20" s="25">
        <f t="shared" si="1"/>
        <v>0</v>
      </c>
    </row>
    <row r="21" spans="2:8">
      <c r="B21" s="23"/>
      <c r="C21" s="23"/>
      <c r="D21" s="24" t="s">
        <v>26</v>
      </c>
      <c r="E21" s="25">
        <f>+E22</f>
        <v>0</v>
      </c>
      <c r="F21" s="25">
        <f t="shared" si="0"/>
        <v>0</v>
      </c>
      <c r="G21" s="25">
        <f>+G22</f>
        <v>0</v>
      </c>
      <c r="H21" s="25">
        <f t="shared" si="1"/>
        <v>0</v>
      </c>
    </row>
    <row r="22" spans="2:8">
      <c r="B22" s="23"/>
      <c r="C22" s="23"/>
      <c r="D22" s="24" t="s">
        <v>27</v>
      </c>
      <c r="E22" s="25"/>
      <c r="F22" s="25">
        <f t="shared" si="0"/>
        <v>0</v>
      </c>
      <c r="G22" s="25"/>
      <c r="H22" s="25">
        <f t="shared" si="1"/>
        <v>0</v>
      </c>
    </row>
    <row r="23" spans="2:8">
      <c r="B23" s="23"/>
      <c r="C23" s="23"/>
      <c r="D23" s="24" t="s">
        <v>28</v>
      </c>
      <c r="E23" s="25">
        <f>+E24+E25+E26</f>
        <v>0</v>
      </c>
      <c r="F23" s="25">
        <f t="shared" si="0"/>
        <v>0</v>
      </c>
      <c r="G23" s="25">
        <f>+G24+G25+G26</f>
        <v>0</v>
      </c>
      <c r="H23" s="25">
        <f t="shared" si="1"/>
        <v>0</v>
      </c>
    </row>
    <row r="24" spans="2:8">
      <c r="B24" s="23"/>
      <c r="C24" s="23"/>
      <c r="D24" s="24" t="s">
        <v>29</v>
      </c>
      <c r="E24" s="25"/>
      <c r="F24" s="25">
        <f t="shared" si="0"/>
        <v>0</v>
      </c>
      <c r="G24" s="25"/>
      <c r="H24" s="25">
        <f t="shared" si="1"/>
        <v>0</v>
      </c>
    </row>
    <row r="25" spans="2:8">
      <c r="B25" s="23"/>
      <c r="C25" s="23"/>
      <c r="D25" s="24" t="s">
        <v>30</v>
      </c>
      <c r="E25" s="25"/>
      <c r="F25" s="25">
        <f t="shared" si="0"/>
        <v>0</v>
      </c>
      <c r="G25" s="25"/>
      <c r="H25" s="25">
        <f t="shared" si="1"/>
        <v>0</v>
      </c>
    </row>
    <row r="26" spans="2:8">
      <c r="B26" s="23"/>
      <c r="C26" s="23"/>
      <c r="D26" s="24" t="s">
        <v>31</v>
      </c>
      <c r="E26" s="25"/>
      <c r="F26" s="25">
        <f t="shared" si="0"/>
        <v>0</v>
      </c>
      <c r="G26" s="25"/>
      <c r="H26" s="25">
        <f t="shared" si="1"/>
        <v>0</v>
      </c>
    </row>
    <row r="27" spans="2:8">
      <c r="B27" s="23"/>
      <c r="C27" s="23"/>
      <c r="D27" s="24" t="s">
        <v>32</v>
      </c>
      <c r="E27" s="25">
        <f>+E28+E29+E30+E31+E32+E33</f>
        <v>0</v>
      </c>
      <c r="F27" s="25">
        <f t="shared" si="0"/>
        <v>0</v>
      </c>
      <c r="G27" s="25">
        <f>+G28+G29+G30+G31+G32+G33</f>
        <v>0</v>
      </c>
      <c r="H27" s="25">
        <f t="shared" si="1"/>
        <v>0</v>
      </c>
    </row>
    <row r="28" spans="2:8">
      <c r="B28" s="23"/>
      <c r="C28" s="23"/>
      <c r="D28" s="24" t="s">
        <v>33</v>
      </c>
      <c r="E28" s="25"/>
      <c r="F28" s="25">
        <f t="shared" si="0"/>
        <v>0</v>
      </c>
      <c r="G28" s="25"/>
      <c r="H28" s="25">
        <f t="shared" si="1"/>
        <v>0</v>
      </c>
    </row>
    <row r="29" spans="2:8">
      <c r="B29" s="23"/>
      <c r="C29" s="23"/>
      <c r="D29" s="24" t="s">
        <v>34</v>
      </c>
      <c r="E29" s="25"/>
      <c r="F29" s="25">
        <f t="shared" si="0"/>
        <v>0</v>
      </c>
      <c r="G29" s="25"/>
      <c r="H29" s="25">
        <f t="shared" si="1"/>
        <v>0</v>
      </c>
    </row>
    <row r="30" spans="2:8">
      <c r="B30" s="23"/>
      <c r="C30" s="23"/>
      <c r="D30" s="24" t="s">
        <v>35</v>
      </c>
      <c r="E30" s="25"/>
      <c r="F30" s="25">
        <f t="shared" si="0"/>
        <v>0</v>
      </c>
      <c r="G30" s="25"/>
      <c r="H30" s="25">
        <f t="shared" si="1"/>
        <v>0</v>
      </c>
    </row>
    <row r="31" spans="2:8">
      <c r="B31" s="23"/>
      <c r="C31" s="23"/>
      <c r="D31" s="24" t="s">
        <v>36</v>
      </c>
      <c r="E31" s="25"/>
      <c r="F31" s="25">
        <f t="shared" si="0"/>
        <v>0</v>
      </c>
      <c r="G31" s="25"/>
      <c r="H31" s="25">
        <f t="shared" si="1"/>
        <v>0</v>
      </c>
    </row>
    <row r="32" spans="2:8">
      <c r="B32" s="23"/>
      <c r="C32" s="23"/>
      <c r="D32" s="24" t="s">
        <v>37</v>
      </c>
      <c r="E32" s="25"/>
      <c r="F32" s="25">
        <f t="shared" si="0"/>
        <v>0</v>
      </c>
      <c r="G32" s="25"/>
      <c r="H32" s="25">
        <f t="shared" si="1"/>
        <v>0</v>
      </c>
    </row>
    <row r="33" spans="2:8">
      <c r="B33" s="23"/>
      <c r="C33" s="23"/>
      <c r="D33" s="24" t="s">
        <v>38</v>
      </c>
      <c r="E33" s="25"/>
      <c r="F33" s="25">
        <f t="shared" si="0"/>
        <v>0</v>
      </c>
      <c r="G33" s="25"/>
      <c r="H33" s="25">
        <f t="shared" si="1"/>
        <v>0</v>
      </c>
    </row>
    <row r="34" spans="2:8">
      <c r="B34" s="23"/>
      <c r="C34" s="23"/>
      <c r="D34" s="24" t="s">
        <v>39</v>
      </c>
      <c r="E34" s="25">
        <f>+E35</f>
        <v>0</v>
      </c>
      <c r="F34" s="25">
        <f t="shared" si="0"/>
        <v>0</v>
      </c>
      <c r="G34" s="25">
        <f>+G35</f>
        <v>0</v>
      </c>
      <c r="H34" s="25">
        <f t="shared" si="1"/>
        <v>0</v>
      </c>
    </row>
    <row r="35" spans="2:8">
      <c r="B35" s="23"/>
      <c r="C35" s="23"/>
      <c r="D35" s="24" t="s">
        <v>40</v>
      </c>
      <c r="E35" s="25"/>
      <c r="F35" s="25">
        <f t="shared" si="0"/>
        <v>0</v>
      </c>
      <c r="G35" s="25"/>
      <c r="H35" s="25">
        <f t="shared" si="1"/>
        <v>0</v>
      </c>
    </row>
    <row r="36" spans="2:8">
      <c r="B36" s="23"/>
      <c r="C36" s="23"/>
      <c r="D36" s="24" t="s">
        <v>41</v>
      </c>
      <c r="E36" s="25"/>
      <c r="F36" s="25">
        <f t="shared" si="0"/>
        <v>0</v>
      </c>
      <c r="G36" s="25"/>
      <c r="H36" s="25">
        <f t="shared" si="1"/>
        <v>0</v>
      </c>
    </row>
    <row r="37" spans="2:8">
      <c r="B37" s="23"/>
      <c r="C37" s="23"/>
      <c r="D37" s="24" t="s">
        <v>42</v>
      </c>
      <c r="E37" s="25">
        <f>+E38+E40</f>
        <v>28210240</v>
      </c>
      <c r="F37" s="25">
        <f t="shared" si="0"/>
        <v>28210240</v>
      </c>
      <c r="G37" s="25">
        <f>+G38+G40</f>
        <v>0</v>
      </c>
      <c r="H37" s="25">
        <f t="shared" si="1"/>
        <v>28210240</v>
      </c>
    </row>
    <row r="38" spans="2:8">
      <c r="B38" s="23"/>
      <c r="C38" s="23"/>
      <c r="D38" s="24" t="s">
        <v>43</v>
      </c>
      <c r="E38" s="25">
        <f>+E39</f>
        <v>9585000</v>
      </c>
      <c r="F38" s="25">
        <f t="shared" si="0"/>
        <v>9585000</v>
      </c>
      <c r="G38" s="25">
        <f>+G39</f>
        <v>0</v>
      </c>
      <c r="H38" s="25">
        <f t="shared" si="1"/>
        <v>9585000</v>
      </c>
    </row>
    <row r="39" spans="2:8">
      <c r="B39" s="23"/>
      <c r="C39" s="23"/>
      <c r="D39" s="24" t="s">
        <v>44</v>
      </c>
      <c r="E39" s="25">
        <v>9585000</v>
      </c>
      <c r="F39" s="25">
        <f t="shared" si="0"/>
        <v>9585000</v>
      </c>
      <c r="G39" s="25"/>
      <c r="H39" s="25">
        <f t="shared" si="1"/>
        <v>9585000</v>
      </c>
    </row>
    <row r="40" spans="2:8">
      <c r="B40" s="23"/>
      <c r="C40" s="23"/>
      <c r="D40" s="24" t="s">
        <v>39</v>
      </c>
      <c r="E40" s="25">
        <f>+E41+E42</f>
        <v>18625240</v>
      </c>
      <c r="F40" s="25">
        <f t="shared" si="0"/>
        <v>18625240</v>
      </c>
      <c r="G40" s="25">
        <f>+G41+G42</f>
        <v>0</v>
      </c>
      <c r="H40" s="25">
        <f t="shared" si="1"/>
        <v>18625240</v>
      </c>
    </row>
    <row r="41" spans="2:8">
      <c r="B41" s="23"/>
      <c r="C41" s="23"/>
      <c r="D41" s="24" t="s">
        <v>45</v>
      </c>
      <c r="E41" s="25">
        <v>18625240</v>
      </c>
      <c r="F41" s="25">
        <f t="shared" si="0"/>
        <v>18625240</v>
      </c>
      <c r="G41" s="25"/>
      <c r="H41" s="25">
        <f t="shared" si="1"/>
        <v>18625240</v>
      </c>
    </row>
    <row r="42" spans="2:8">
      <c r="B42" s="23"/>
      <c r="C42" s="23"/>
      <c r="D42" s="24" t="s">
        <v>46</v>
      </c>
      <c r="E42" s="25"/>
      <c r="F42" s="25">
        <f t="shared" si="0"/>
        <v>0</v>
      </c>
      <c r="G42" s="25"/>
      <c r="H42" s="25">
        <f t="shared" si="1"/>
        <v>0</v>
      </c>
    </row>
    <row r="43" spans="2:8">
      <c r="B43" s="23"/>
      <c r="C43" s="23"/>
      <c r="D43" s="24" t="s">
        <v>47</v>
      </c>
      <c r="E43" s="25">
        <f>+E44+E47+E48</f>
        <v>0</v>
      </c>
      <c r="F43" s="25">
        <f t="shared" si="0"/>
        <v>0</v>
      </c>
      <c r="G43" s="25">
        <f>+G44+G47+G48</f>
        <v>0</v>
      </c>
      <c r="H43" s="25">
        <f t="shared" si="1"/>
        <v>0</v>
      </c>
    </row>
    <row r="44" spans="2:8">
      <c r="B44" s="23"/>
      <c r="C44" s="23"/>
      <c r="D44" s="24" t="s">
        <v>48</v>
      </c>
      <c r="E44" s="25">
        <f>+E45+E46</f>
        <v>0</v>
      </c>
      <c r="F44" s="25">
        <f t="shared" si="0"/>
        <v>0</v>
      </c>
      <c r="G44" s="25">
        <f>+G45+G46</f>
        <v>0</v>
      </c>
      <c r="H44" s="25">
        <f t="shared" si="1"/>
        <v>0</v>
      </c>
    </row>
    <row r="45" spans="2:8">
      <c r="B45" s="23"/>
      <c r="C45" s="23"/>
      <c r="D45" s="24" t="s">
        <v>49</v>
      </c>
      <c r="E45" s="25"/>
      <c r="F45" s="25">
        <f t="shared" si="0"/>
        <v>0</v>
      </c>
      <c r="G45" s="25"/>
      <c r="H45" s="25">
        <f t="shared" si="1"/>
        <v>0</v>
      </c>
    </row>
    <row r="46" spans="2:8">
      <c r="B46" s="23"/>
      <c r="C46" s="23"/>
      <c r="D46" s="24" t="s">
        <v>50</v>
      </c>
      <c r="E46" s="25"/>
      <c r="F46" s="25">
        <f t="shared" si="0"/>
        <v>0</v>
      </c>
      <c r="G46" s="25"/>
      <c r="H46" s="25">
        <f t="shared" si="1"/>
        <v>0</v>
      </c>
    </row>
    <row r="47" spans="2:8">
      <c r="B47" s="23"/>
      <c r="C47" s="23"/>
      <c r="D47" s="24" t="s">
        <v>51</v>
      </c>
      <c r="E47" s="25"/>
      <c r="F47" s="25">
        <f t="shared" si="0"/>
        <v>0</v>
      </c>
      <c r="G47" s="25"/>
      <c r="H47" s="25">
        <f t="shared" si="1"/>
        <v>0</v>
      </c>
    </row>
    <row r="48" spans="2:8">
      <c r="B48" s="23"/>
      <c r="C48" s="23"/>
      <c r="D48" s="24" t="s">
        <v>52</v>
      </c>
      <c r="E48" s="25">
        <f>+E49</f>
        <v>0</v>
      </c>
      <c r="F48" s="25">
        <f t="shared" si="0"/>
        <v>0</v>
      </c>
      <c r="G48" s="25">
        <f>+G49</f>
        <v>0</v>
      </c>
      <c r="H48" s="25">
        <f t="shared" si="1"/>
        <v>0</v>
      </c>
    </row>
    <row r="49" spans="2:8">
      <c r="B49" s="23"/>
      <c r="C49" s="23"/>
      <c r="D49" s="24" t="s">
        <v>53</v>
      </c>
      <c r="E49" s="25"/>
      <c r="F49" s="25">
        <f t="shared" si="0"/>
        <v>0</v>
      </c>
      <c r="G49" s="25"/>
      <c r="H49" s="25">
        <f t="shared" si="1"/>
        <v>0</v>
      </c>
    </row>
    <row r="50" spans="2:8">
      <c r="B50" s="23"/>
      <c r="C50" s="23"/>
      <c r="D50" s="24" t="s">
        <v>54</v>
      </c>
      <c r="E50" s="25">
        <f>+E51</f>
        <v>14084000</v>
      </c>
      <c r="F50" s="25">
        <f t="shared" si="0"/>
        <v>14084000</v>
      </c>
      <c r="G50" s="25">
        <f>+G51</f>
        <v>0</v>
      </c>
      <c r="H50" s="25">
        <f t="shared" si="1"/>
        <v>14084000</v>
      </c>
    </row>
    <row r="51" spans="2:8">
      <c r="B51" s="23"/>
      <c r="C51" s="23"/>
      <c r="D51" s="24" t="s">
        <v>39</v>
      </c>
      <c r="E51" s="25">
        <f>+E52+E53</f>
        <v>14084000</v>
      </c>
      <c r="F51" s="25">
        <f t="shared" si="0"/>
        <v>14084000</v>
      </c>
      <c r="G51" s="25">
        <f>+G52+G53</f>
        <v>0</v>
      </c>
      <c r="H51" s="25">
        <f t="shared" si="1"/>
        <v>14084000</v>
      </c>
    </row>
    <row r="52" spans="2:8">
      <c r="B52" s="23"/>
      <c r="C52" s="23"/>
      <c r="D52" s="24" t="s">
        <v>55</v>
      </c>
      <c r="E52" s="25"/>
      <c r="F52" s="25">
        <f t="shared" si="0"/>
        <v>0</v>
      </c>
      <c r="G52" s="25"/>
      <c r="H52" s="25">
        <f t="shared" si="1"/>
        <v>0</v>
      </c>
    </row>
    <row r="53" spans="2:8">
      <c r="B53" s="23"/>
      <c r="C53" s="23"/>
      <c r="D53" s="24" t="s">
        <v>56</v>
      </c>
      <c r="E53" s="25">
        <v>14084000</v>
      </c>
      <c r="F53" s="25">
        <f t="shared" si="0"/>
        <v>14084000</v>
      </c>
      <c r="G53" s="25"/>
      <c r="H53" s="25">
        <f t="shared" si="1"/>
        <v>14084000</v>
      </c>
    </row>
    <row r="54" spans="2:8">
      <c r="B54" s="23"/>
      <c r="C54" s="23"/>
      <c r="D54" s="24" t="s">
        <v>57</v>
      </c>
      <c r="E54" s="25"/>
      <c r="F54" s="25">
        <f t="shared" si="0"/>
        <v>0</v>
      </c>
      <c r="G54" s="25"/>
      <c r="H54" s="25">
        <f t="shared" si="1"/>
        <v>0</v>
      </c>
    </row>
    <row r="55" spans="2:8">
      <c r="B55" s="23"/>
      <c r="C55" s="23"/>
      <c r="D55" s="24" t="s">
        <v>58</v>
      </c>
      <c r="E55" s="25"/>
      <c r="F55" s="25">
        <f t="shared" si="0"/>
        <v>0</v>
      </c>
      <c r="G55" s="25"/>
      <c r="H55" s="25">
        <f t="shared" si="1"/>
        <v>0</v>
      </c>
    </row>
    <row r="56" spans="2:8">
      <c r="B56" s="23"/>
      <c r="C56" s="23"/>
      <c r="D56" s="24" t="s">
        <v>59</v>
      </c>
      <c r="E56" s="25"/>
      <c r="F56" s="25">
        <f t="shared" si="0"/>
        <v>0</v>
      </c>
      <c r="G56" s="25"/>
      <c r="H56" s="25">
        <f t="shared" si="1"/>
        <v>0</v>
      </c>
    </row>
    <row r="57" spans="2:8">
      <c r="B57" s="23"/>
      <c r="C57" s="23"/>
      <c r="D57" s="24" t="s">
        <v>60</v>
      </c>
      <c r="E57" s="25">
        <f>+E58+E59+E60</f>
        <v>432839</v>
      </c>
      <c r="F57" s="25">
        <f t="shared" si="0"/>
        <v>432839</v>
      </c>
      <c r="G57" s="25">
        <f>+G58+G59+G60</f>
        <v>0</v>
      </c>
      <c r="H57" s="25">
        <f t="shared" si="1"/>
        <v>432839</v>
      </c>
    </row>
    <row r="58" spans="2:8">
      <c r="B58" s="23"/>
      <c r="C58" s="23"/>
      <c r="D58" s="24" t="s">
        <v>61</v>
      </c>
      <c r="E58" s="25"/>
      <c r="F58" s="25">
        <f t="shared" si="0"/>
        <v>0</v>
      </c>
      <c r="G58" s="25"/>
      <c r="H58" s="25">
        <f t="shared" si="1"/>
        <v>0</v>
      </c>
    </row>
    <row r="59" spans="2:8">
      <c r="B59" s="23"/>
      <c r="C59" s="23"/>
      <c r="D59" s="24" t="s">
        <v>62</v>
      </c>
      <c r="E59" s="25"/>
      <c r="F59" s="25">
        <f t="shared" si="0"/>
        <v>0</v>
      </c>
      <c r="G59" s="25"/>
      <c r="H59" s="25">
        <f t="shared" si="1"/>
        <v>0</v>
      </c>
    </row>
    <row r="60" spans="2:8">
      <c r="B60" s="23"/>
      <c r="C60" s="23"/>
      <c r="D60" s="24" t="s">
        <v>63</v>
      </c>
      <c r="E60" s="25">
        <v>432839</v>
      </c>
      <c r="F60" s="25">
        <f t="shared" si="0"/>
        <v>432839</v>
      </c>
      <c r="G60" s="25"/>
      <c r="H60" s="25">
        <f t="shared" si="1"/>
        <v>432839</v>
      </c>
    </row>
    <row r="61" spans="2:8">
      <c r="B61" s="23"/>
      <c r="C61" s="26"/>
      <c r="D61" s="27" t="s">
        <v>64</v>
      </c>
      <c r="E61" s="28">
        <f>+E7+E37+E43+E50+E54+E55+E56+E57</f>
        <v>86401969</v>
      </c>
      <c r="F61" s="28">
        <f t="shared" si="0"/>
        <v>86401969</v>
      </c>
      <c r="G61" s="28">
        <f>+G7+G37+G43+G50+G54+G55+G56+G57</f>
        <v>0</v>
      </c>
      <c r="H61" s="28">
        <f t="shared" si="1"/>
        <v>86401969</v>
      </c>
    </row>
    <row r="62" spans="2:8">
      <c r="B62" s="23"/>
      <c r="C62" s="20" t="s">
        <v>65</v>
      </c>
      <c r="D62" s="24" t="s">
        <v>66</v>
      </c>
      <c r="E62" s="25">
        <f>+E63+E64+E65+E66+E67+E68</f>
        <v>44743154</v>
      </c>
      <c r="F62" s="25">
        <f t="shared" si="0"/>
        <v>44743154</v>
      </c>
      <c r="G62" s="25">
        <f>+G63+G64+G65+G66+G67+G68</f>
        <v>0</v>
      </c>
      <c r="H62" s="25">
        <f t="shared" si="1"/>
        <v>44743154</v>
      </c>
    </row>
    <row r="63" spans="2:8">
      <c r="B63" s="23"/>
      <c r="C63" s="23"/>
      <c r="D63" s="24" t="s">
        <v>67</v>
      </c>
      <c r="E63" s="25">
        <v>28245156</v>
      </c>
      <c r="F63" s="25">
        <f t="shared" si="0"/>
        <v>28245156</v>
      </c>
      <c r="G63" s="25"/>
      <c r="H63" s="25">
        <f t="shared" si="1"/>
        <v>28245156</v>
      </c>
    </row>
    <row r="64" spans="2:8">
      <c r="B64" s="23"/>
      <c r="C64" s="23"/>
      <c r="D64" s="24" t="s">
        <v>68</v>
      </c>
      <c r="E64" s="25">
        <v>5237334</v>
      </c>
      <c r="F64" s="25">
        <f t="shared" si="0"/>
        <v>5237334</v>
      </c>
      <c r="G64" s="25"/>
      <c r="H64" s="25">
        <f t="shared" si="1"/>
        <v>5237334</v>
      </c>
    </row>
    <row r="65" spans="2:8">
      <c r="B65" s="23"/>
      <c r="C65" s="23"/>
      <c r="D65" s="24" t="s">
        <v>69</v>
      </c>
      <c r="E65" s="25">
        <v>3813000</v>
      </c>
      <c r="F65" s="25">
        <f t="shared" si="0"/>
        <v>3813000</v>
      </c>
      <c r="G65" s="25"/>
      <c r="H65" s="25">
        <f t="shared" si="1"/>
        <v>3813000</v>
      </c>
    </row>
    <row r="66" spans="2:8">
      <c r="B66" s="23"/>
      <c r="C66" s="23"/>
      <c r="D66" s="24" t="s">
        <v>70</v>
      </c>
      <c r="E66" s="25"/>
      <c r="F66" s="25">
        <f t="shared" si="0"/>
        <v>0</v>
      </c>
      <c r="G66" s="25"/>
      <c r="H66" s="25">
        <f t="shared" si="1"/>
        <v>0</v>
      </c>
    </row>
    <row r="67" spans="2:8">
      <c r="B67" s="23"/>
      <c r="C67" s="23"/>
      <c r="D67" s="24" t="s">
        <v>71</v>
      </c>
      <c r="E67" s="25">
        <v>2307950</v>
      </c>
      <c r="F67" s="25">
        <f t="shared" si="0"/>
        <v>2307950</v>
      </c>
      <c r="G67" s="25"/>
      <c r="H67" s="25">
        <f t="shared" si="1"/>
        <v>2307950</v>
      </c>
    </row>
    <row r="68" spans="2:8">
      <c r="B68" s="23"/>
      <c r="C68" s="23"/>
      <c r="D68" s="24" t="s">
        <v>72</v>
      </c>
      <c r="E68" s="25">
        <v>5139714</v>
      </c>
      <c r="F68" s="25">
        <f t="shared" si="0"/>
        <v>5139714</v>
      </c>
      <c r="G68" s="25"/>
      <c r="H68" s="25">
        <f t="shared" si="1"/>
        <v>5139714</v>
      </c>
    </row>
    <row r="69" spans="2:8">
      <c r="B69" s="23"/>
      <c r="C69" s="23"/>
      <c r="D69" s="24" t="s">
        <v>73</v>
      </c>
      <c r="E69" s="25">
        <f>+E70+E71+E72+E73+E74+E75+E76+E77+E78+E79+E80+E81+E82+E83+E84</f>
        <v>18782505</v>
      </c>
      <c r="F69" s="25">
        <f t="shared" si="0"/>
        <v>18782505</v>
      </c>
      <c r="G69" s="25">
        <f>+G70+G71+G72+G73+G74+G75+G76+G77+G78+G79+G80+G81+G82+G83+G84</f>
        <v>0</v>
      </c>
      <c r="H69" s="25">
        <f t="shared" si="1"/>
        <v>18782505</v>
      </c>
    </row>
    <row r="70" spans="2:8">
      <c r="B70" s="23"/>
      <c r="C70" s="23"/>
      <c r="D70" s="24" t="s">
        <v>74</v>
      </c>
      <c r="E70" s="25">
        <v>9535258</v>
      </c>
      <c r="F70" s="25">
        <f t="shared" si="0"/>
        <v>9535258</v>
      </c>
      <c r="G70" s="25"/>
      <c r="H70" s="25">
        <f t="shared" si="1"/>
        <v>9535258</v>
      </c>
    </row>
    <row r="71" spans="2:8">
      <c r="B71" s="23"/>
      <c r="C71" s="23"/>
      <c r="D71" s="24" t="s">
        <v>75</v>
      </c>
      <c r="E71" s="25"/>
      <c r="F71" s="25">
        <f t="shared" si="0"/>
        <v>0</v>
      </c>
      <c r="G71" s="25"/>
      <c r="H71" s="25">
        <f t="shared" si="1"/>
        <v>0</v>
      </c>
    </row>
    <row r="72" spans="2:8">
      <c r="B72" s="23"/>
      <c r="C72" s="23"/>
      <c r="D72" s="24" t="s">
        <v>76</v>
      </c>
      <c r="E72" s="25"/>
      <c r="F72" s="25">
        <f t="shared" ref="F72:F135" si="2">+E72</f>
        <v>0</v>
      </c>
      <c r="G72" s="25"/>
      <c r="H72" s="25">
        <f t="shared" ref="H72:H134" si="3">F72-ABS(G72)</f>
        <v>0</v>
      </c>
    </row>
    <row r="73" spans="2:8">
      <c r="B73" s="23"/>
      <c r="C73" s="23"/>
      <c r="D73" s="24" t="s">
        <v>77</v>
      </c>
      <c r="E73" s="25">
        <v>647371</v>
      </c>
      <c r="F73" s="25">
        <f t="shared" si="2"/>
        <v>647371</v>
      </c>
      <c r="G73" s="25"/>
      <c r="H73" s="25">
        <f t="shared" si="3"/>
        <v>647371</v>
      </c>
    </row>
    <row r="74" spans="2:8">
      <c r="B74" s="23"/>
      <c r="C74" s="23"/>
      <c r="D74" s="24" t="s">
        <v>78</v>
      </c>
      <c r="E74" s="25"/>
      <c r="F74" s="25">
        <f t="shared" si="2"/>
        <v>0</v>
      </c>
      <c r="G74" s="25"/>
      <c r="H74" s="25">
        <f t="shared" si="3"/>
        <v>0</v>
      </c>
    </row>
    <row r="75" spans="2:8">
      <c r="B75" s="23"/>
      <c r="C75" s="23"/>
      <c r="D75" s="24" t="s">
        <v>79</v>
      </c>
      <c r="E75" s="25"/>
      <c r="F75" s="25">
        <f t="shared" si="2"/>
        <v>0</v>
      </c>
      <c r="G75" s="25"/>
      <c r="H75" s="25">
        <f t="shared" si="3"/>
        <v>0</v>
      </c>
    </row>
    <row r="76" spans="2:8">
      <c r="B76" s="23"/>
      <c r="C76" s="23"/>
      <c r="D76" s="24" t="s">
        <v>80</v>
      </c>
      <c r="E76" s="25">
        <v>250194</v>
      </c>
      <c r="F76" s="25">
        <f t="shared" si="2"/>
        <v>250194</v>
      </c>
      <c r="G76" s="25"/>
      <c r="H76" s="25">
        <f t="shared" si="3"/>
        <v>250194</v>
      </c>
    </row>
    <row r="77" spans="2:8">
      <c r="B77" s="23"/>
      <c r="C77" s="23"/>
      <c r="D77" s="24" t="s">
        <v>81</v>
      </c>
      <c r="E77" s="25">
        <v>942672</v>
      </c>
      <c r="F77" s="25">
        <f t="shared" si="2"/>
        <v>942672</v>
      </c>
      <c r="G77" s="25"/>
      <c r="H77" s="25">
        <f t="shared" si="3"/>
        <v>942672</v>
      </c>
    </row>
    <row r="78" spans="2:8">
      <c r="B78" s="23"/>
      <c r="C78" s="23"/>
      <c r="D78" s="24" t="s">
        <v>82</v>
      </c>
      <c r="E78" s="25">
        <v>5906067</v>
      </c>
      <c r="F78" s="25">
        <f t="shared" si="2"/>
        <v>5906067</v>
      </c>
      <c r="G78" s="25"/>
      <c r="H78" s="25">
        <f t="shared" si="3"/>
        <v>5906067</v>
      </c>
    </row>
    <row r="79" spans="2:8">
      <c r="B79" s="23"/>
      <c r="C79" s="23"/>
      <c r="D79" s="24" t="s">
        <v>83</v>
      </c>
      <c r="E79" s="25">
        <v>8434</v>
      </c>
      <c r="F79" s="25">
        <f t="shared" si="2"/>
        <v>8434</v>
      </c>
      <c r="G79" s="25"/>
      <c r="H79" s="25">
        <f t="shared" si="3"/>
        <v>8434</v>
      </c>
    </row>
    <row r="80" spans="2:8">
      <c r="B80" s="23"/>
      <c r="C80" s="23"/>
      <c r="D80" s="24" t="s">
        <v>84</v>
      </c>
      <c r="E80" s="25">
        <v>423739</v>
      </c>
      <c r="F80" s="25">
        <f t="shared" si="2"/>
        <v>423739</v>
      </c>
      <c r="G80" s="25"/>
      <c r="H80" s="25">
        <f t="shared" si="3"/>
        <v>423739</v>
      </c>
    </row>
    <row r="81" spans="2:8">
      <c r="B81" s="23"/>
      <c r="C81" s="23"/>
      <c r="D81" s="24" t="s">
        <v>85</v>
      </c>
      <c r="E81" s="25">
        <v>153770</v>
      </c>
      <c r="F81" s="25">
        <f t="shared" si="2"/>
        <v>153770</v>
      </c>
      <c r="G81" s="25"/>
      <c r="H81" s="25">
        <f t="shared" si="3"/>
        <v>153770</v>
      </c>
    </row>
    <row r="82" spans="2:8">
      <c r="B82" s="23"/>
      <c r="C82" s="23"/>
      <c r="D82" s="24" t="s">
        <v>86</v>
      </c>
      <c r="E82" s="25">
        <v>910000</v>
      </c>
      <c r="F82" s="25">
        <f t="shared" si="2"/>
        <v>910000</v>
      </c>
      <c r="G82" s="25"/>
      <c r="H82" s="25">
        <f t="shared" si="3"/>
        <v>910000</v>
      </c>
    </row>
    <row r="83" spans="2:8">
      <c r="B83" s="23"/>
      <c r="C83" s="23"/>
      <c r="D83" s="24" t="s">
        <v>87</v>
      </c>
      <c r="E83" s="25"/>
      <c r="F83" s="25">
        <f t="shared" si="2"/>
        <v>0</v>
      </c>
      <c r="G83" s="25"/>
      <c r="H83" s="25">
        <f t="shared" si="3"/>
        <v>0</v>
      </c>
    </row>
    <row r="84" spans="2:8">
      <c r="B84" s="23"/>
      <c r="C84" s="23"/>
      <c r="D84" s="24" t="s">
        <v>88</v>
      </c>
      <c r="E84" s="25">
        <v>5000</v>
      </c>
      <c r="F84" s="25">
        <f t="shared" si="2"/>
        <v>5000</v>
      </c>
      <c r="G84" s="25"/>
      <c r="H84" s="25">
        <f t="shared" si="3"/>
        <v>5000</v>
      </c>
    </row>
    <row r="85" spans="2:8">
      <c r="B85" s="23"/>
      <c r="C85" s="23"/>
      <c r="D85" s="24" t="s">
        <v>89</v>
      </c>
      <c r="E85" s="25">
        <f>+E86+E87+E88+E89+E90+E91+E92+E93+E94+E95+E96+E97+E98+E99+E100+E101+E102+E103</f>
        <v>15992622</v>
      </c>
      <c r="F85" s="25">
        <f t="shared" si="2"/>
        <v>15992622</v>
      </c>
      <c r="G85" s="25">
        <f>+G86+G87+G88+G89+G90+G91+G92+G93+G94+G95+G96+G97+G98+G99+G100+G101+G102+G103</f>
        <v>0</v>
      </c>
      <c r="H85" s="25">
        <f t="shared" si="3"/>
        <v>15992622</v>
      </c>
    </row>
    <row r="86" spans="2:8">
      <c r="B86" s="23"/>
      <c r="C86" s="23"/>
      <c r="D86" s="24" t="s">
        <v>90</v>
      </c>
      <c r="E86" s="25">
        <v>184323</v>
      </c>
      <c r="F86" s="25">
        <f t="shared" si="2"/>
        <v>184323</v>
      </c>
      <c r="G86" s="25"/>
      <c r="H86" s="25">
        <f t="shared" si="3"/>
        <v>184323</v>
      </c>
    </row>
    <row r="87" spans="2:8">
      <c r="B87" s="23"/>
      <c r="C87" s="23"/>
      <c r="D87" s="24" t="s">
        <v>91</v>
      </c>
      <c r="E87" s="25">
        <v>166760</v>
      </c>
      <c r="F87" s="25">
        <f t="shared" si="2"/>
        <v>166760</v>
      </c>
      <c r="G87" s="25"/>
      <c r="H87" s="25">
        <f t="shared" si="3"/>
        <v>166760</v>
      </c>
    </row>
    <row r="88" spans="2:8">
      <c r="B88" s="23"/>
      <c r="C88" s="23"/>
      <c r="D88" s="24" t="s">
        <v>92</v>
      </c>
      <c r="E88" s="25"/>
      <c r="F88" s="25">
        <f t="shared" si="2"/>
        <v>0</v>
      </c>
      <c r="G88" s="25"/>
      <c r="H88" s="25">
        <f t="shared" si="3"/>
        <v>0</v>
      </c>
    </row>
    <row r="89" spans="2:8">
      <c r="B89" s="23"/>
      <c r="C89" s="23"/>
      <c r="D89" s="24" t="s">
        <v>93</v>
      </c>
      <c r="E89" s="25">
        <v>2210</v>
      </c>
      <c r="F89" s="25">
        <f t="shared" si="2"/>
        <v>2210</v>
      </c>
      <c r="G89" s="25"/>
      <c r="H89" s="25">
        <f t="shared" si="3"/>
        <v>2210</v>
      </c>
    </row>
    <row r="90" spans="2:8">
      <c r="B90" s="23"/>
      <c r="C90" s="23"/>
      <c r="D90" s="24" t="s">
        <v>94</v>
      </c>
      <c r="E90" s="25">
        <v>161659</v>
      </c>
      <c r="F90" s="25">
        <f t="shared" si="2"/>
        <v>161659</v>
      </c>
      <c r="G90" s="25"/>
      <c r="H90" s="25">
        <f t="shared" si="3"/>
        <v>161659</v>
      </c>
    </row>
    <row r="91" spans="2:8">
      <c r="B91" s="23"/>
      <c r="C91" s="23"/>
      <c r="D91" s="24" t="s">
        <v>95</v>
      </c>
      <c r="E91" s="25">
        <v>26400</v>
      </c>
      <c r="F91" s="25">
        <f t="shared" si="2"/>
        <v>26400</v>
      </c>
      <c r="G91" s="25"/>
      <c r="H91" s="25">
        <f t="shared" si="3"/>
        <v>26400</v>
      </c>
    </row>
    <row r="92" spans="2:8">
      <c r="B92" s="23"/>
      <c r="C92" s="23"/>
      <c r="D92" s="24" t="s">
        <v>96</v>
      </c>
      <c r="E92" s="25">
        <v>321827</v>
      </c>
      <c r="F92" s="25">
        <f t="shared" si="2"/>
        <v>321827</v>
      </c>
      <c r="G92" s="25"/>
      <c r="H92" s="25">
        <f t="shared" si="3"/>
        <v>321827</v>
      </c>
    </row>
    <row r="93" spans="2:8">
      <c r="B93" s="23"/>
      <c r="C93" s="23"/>
      <c r="D93" s="24" t="s">
        <v>97</v>
      </c>
      <c r="E93" s="25">
        <v>375792</v>
      </c>
      <c r="F93" s="25">
        <f t="shared" si="2"/>
        <v>375792</v>
      </c>
      <c r="G93" s="25"/>
      <c r="H93" s="25">
        <f t="shared" si="3"/>
        <v>375792</v>
      </c>
    </row>
    <row r="94" spans="2:8">
      <c r="B94" s="23"/>
      <c r="C94" s="23"/>
      <c r="D94" s="24" t="s">
        <v>98</v>
      </c>
      <c r="E94" s="25"/>
      <c r="F94" s="25">
        <f t="shared" si="2"/>
        <v>0</v>
      </c>
      <c r="G94" s="25"/>
      <c r="H94" s="25">
        <f t="shared" si="3"/>
        <v>0</v>
      </c>
    </row>
    <row r="95" spans="2:8">
      <c r="B95" s="23"/>
      <c r="C95" s="23"/>
      <c r="D95" s="24" t="s">
        <v>99</v>
      </c>
      <c r="E95" s="25"/>
      <c r="F95" s="25">
        <f t="shared" si="2"/>
        <v>0</v>
      </c>
      <c r="G95" s="25"/>
      <c r="H95" s="25">
        <f t="shared" si="3"/>
        <v>0</v>
      </c>
    </row>
    <row r="96" spans="2:8">
      <c r="B96" s="23"/>
      <c r="C96" s="23"/>
      <c r="D96" s="24" t="s">
        <v>100</v>
      </c>
      <c r="E96" s="25">
        <v>10296626</v>
      </c>
      <c r="F96" s="25">
        <f t="shared" si="2"/>
        <v>10296626</v>
      </c>
      <c r="G96" s="25"/>
      <c r="H96" s="25">
        <f t="shared" si="3"/>
        <v>10296626</v>
      </c>
    </row>
    <row r="97" spans="2:8">
      <c r="B97" s="23"/>
      <c r="C97" s="23"/>
      <c r="D97" s="24" t="s">
        <v>101</v>
      </c>
      <c r="E97" s="25">
        <v>201267</v>
      </c>
      <c r="F97" s="25">
        <f t="shared" si="2"/>
        <v>201267</v>
      </c>
      <c r="G97" s="25"/>
      <c r="H97" s="25">
        <f t="shared" si="3"/>
        <v>201267</v>
      </c>
    </row>
    <row r="98" spans="2:8">
      <c r="B98" s="23"/>
      <c r="C98" s="23"/>
      <c r="D98" s="24" t="s">
        <v>102</v>
      </c>
      <c r="E98" s="25">
        <v>156760</v>
      </c>
      <c r="F98" s="25">
        <f t="shared" si="2"/>
        <v>156760</v>
      </c>
      <c r="G98" s="25"/>
      <c r="H98" s="25">
        <f t="shared" si="3"/>
        <v>156760</v>
      </c>
    </row>
    <row r="99" spans="2:8">
      <c r="B99" s="23"/>
      <c r="C99" s="23"/>
      <c r="D99" s="24" t="s">
        <v>103</v>
      </c>
      <c r="E99" s="25">
        <v>2514188</v>
      </c>
      <c r="F99" s="25">
        <f t="shared" si="2"/>
        <v>2514188</v>
      </c>
      <c r="G99" s="25"/>
      <c r="H99" s="25">
        <f t="shared" si="3"/>
        <v>2514188</v>
      </c>
    </row>
    <row r="100" spans="2:8">
      <c r="B100" s="23"/>
      <c r="C100" s="23"/>
      <c r="D100" s="24" t="s">
        <v>104</v>
      </c>
      <c r="E100" s="25">
        <v>1543510</v>
      </c>
      <c r="F100" s="25">
        <f t="shared" si="2"/>
        <v>1543510</v>
      </c>
      <c r="G100" s="25"/>
      <c r="H100" s="25">
        <f t="shared" si="3"/>
        <v>1543510</v>
      </c>
    </row>
    <row r="101" spans="2:8">
      <c r="B101" s="23"/>
      <c r="C101" s="23"/>
      <c r="D101" s="24" t="s">
        <v>105</v>
      </c>
      <c r="E101" s="25"/>
      <c r="F101" s="25">
        <f t="shared" si="2"/>
        <v>0</v>
      </c>
      <c r="G101" s="25"/>
      <c r="H101" s="25">
        <f t="shared" si="3"/>
        <v>0</v>
      </c>
    </row>
    <row r="102" spans="2:8">
      <c r="B102" s="23"/>
      <c r="C102" s="23"/>
      <c r="D102" s="24" t="s">
        <v>106</v>
      </c>
      <c r="E102" s="25">
        <v>32000</v>
      </c>
      <c r="F102" s="25">
        <f t="shared" si="2"/>
        <v>32000</v>
      </c>
      <c r="G102" s="25"/>
      <c r="H102" s="25">
        <f t="shared" si="3"/>
        <v>32000</v>
      </c>
    </row>
    <row r="103" spans="2:8">
      <c r="B103" s="23"/>
      <c r="C103" s="23"/>
      <c r="D103" s="24" t="s">
        <v>88</v>
      </c>
      <c r="E103" s="25">
        <v>9300</v>
      </c>
      <c r="F103" s="25">
        <f t="shared" si="2"/>
        <v>9300</v>
      </c>
      <c r="G103" s="25"/>
      <c r="H103" s="25">
        <f t="shared" si="3"/>
        <v>9300</v>
      </c>
    </row>
    <row r="104" spans="2:8">
      <c r="B104" s="23"/>
      <c r="C104" s="23"/>
      <c r="D104" s="24" t="s">
        <v>107</v>
      </c>
      <c r="E104" s="25"/>
      <c r="F104" s="25">
        <f t="shared" si="2"/>
        <v>0</v>
      </c>
      <c r="G104" s="25"/>
      <c r="H104" s="25">
        <f t="shared" si="3"/>
        <v>0</v>
      </c>
    </row>
    <row r="105" spans="2:8">
      <c r="B105" s="23"/>
      <c r="C105" s="26"/>
      <c r="D105" s="27" t="s">
        <v>108</v>
      </c>
      <c r="E105" s="28">
        <f>+E62+E69+E85+E104</f>
        <v>79518281</v>
      </c>
      <c r="F105" s="28">
        <f t="shared" si="2"/>
        <v>79518281</v>
      </c>
      <c r="G105" s="28">
        <f>+G62+G69+G85+G104</f>
        <v>0</v>
      </c>
      <c r="H105" s="28">
        <f t="shared" si="3"/>
        <v>79518281</v>
      </c>
    </row>
    <row r="106" spans="2:8">
      <c r="B106" s="26"/>
      <c r="C106" s="29" t="s">
        <v>109</v>
      </c>
      <c r="D106" s="30"/>
      <c r="E106" s="31">
        <f xml:space="preserve"> +E61 - E105</f>
        <v>6883688</v>
      </c>
      <c r="F106" s="31">
        <f t="shared" si="2"/>
        <v>6883688</v>
      </c>
      <c r="G106" s="31">
        <f xml:space="preserve"> +G61 - G105</f>
        <v>0</v>
      </c>
      <c r="H106" s="31">
        <f>H61-H105</f>
        <v>6883688</v>
      </c>
    </row>
    <row r="107" spans="2:8">
      <c r="B107" s="20" t="s">
        <v>110</v>
      </c>
      <c r="C107" s="20" t="s">
        <v>14</v>
      </c>
      <c r="D107" s="24" t="s">
        <v>111</v>
      </c>
      <c r="E107" s="25">
        <f>+E108+E109</f>
        <v>0</v>
      </c>
      <c r="F107" s="25">
        <f t="shared" si="2"/>
        <v>0</v>
      </c>
      <c r="G107" s="25">
        <f>+G108+G109</f>
        <v>0</v>
      </c>
      <c r="H107" s="25">
        <f t="shared" si="3"/>
        <v>0</v>
      </c>
    </row>
    <row r="108" spans="2:8">
      <c r="B108" s="23"/>
      <c r="C108" s="23"/>
      <c r="D108" s="24" t="s">
        <v>112</v>
      </c>
      <c r="E108" s="25"/>
      <c r="F108" s="25">
        <f t="shared" si="2"/>
        <v>0</v>
      </c>
      <c r="G108" s="25"/>
      <c r="H108" s="25">
        <f t="shared" si="3"/>
        <v>0</v>
      </c>
    </row>
    <row r="109" spans="2:8">
      <c r="B109" s="23"/>
      <c r="C109" s="23"/>
      <c r="D109" s="24" t="s">
        <v>113</v>
      </c>
      <c r="E109" s="25"/>
      <c r="F109" s="25">
        <f t="shared" si="2"/>
        <v>0</v>
      </c>
      <c r="G109" s="25"/>
      <c r="H109" s="25">
        <f t="shared" si="3"/>
        <v>0</v>
      </c>
    </row>
    <row r="110" spans="2:8">
      <c r="B110" s="23"/>
      <c r="C110" s="23"/>
      <c r="D110" s="24" t="s">
        <v>114</v>
      </c>
      <c r="E110" s="25"/>
      <c r="F110" s="25">
        <f t="shared" si="2"/>
        <v>0</v>
      </c>
      <c r="G110" s="25"/>
      <c r="H110" s="25">
        <f t="shared" si="3"/>
        <v>0</v>
      </c>
    </row>
    <row r="111" spans="2:8">
      <c r="B111" s="23"/>
      <c r="C111" s="26"/>
      <c r="D111" s="27" t="s">
        <v>115</v>
      </c>
      <c r="E111" s="28">
        <f>+E107+E110</f>
        <v>0</v>
      </c>
      <c r="F111" s="28">
        <f t="shared" si="2"/>
        <v>0</v>
      </c>
      <c r="G111" s="28">
        <f>+G107+G110</f>
        <v>0</v>
      </c>
      <c r="H111" s="28">
        <f t="shared" si="3"/>
        <v>0</v>
      </c>
    </row>
    <row r="112" spans="2:8">
      <c r="B112" s="23"/>
      <c r="C112" s="20" t="s">
        <v>65</v>
      </c>
      <c r="D112" s="24" t="s">
        <v>116</v>
      </c>
      <c r="E112" s="25"/>
      <c r="F112" s="25">
        <f t="shared" si="2"/>
        <v>0</v>
      </c>
      <c r="G112" s="25"/>
      <c r="H112" s="25">
        <f t="shared" si="3"/>
        <v>0</v>
      </c>
    </row>
    <row r="113" spans="2:8">
      <c r="B113" s="23"/>
      <c r="C113" s="23"/>
      <c r="D113" s="24" t="s">
        <v>117</v>
      </c>
      <c r="E113" s="25">
        <f>+E114</f>
        <v>121000</v>
      </c>
      <c r="F113" s="25">
        <f t="shared" si="2"/>
        <v>121000</v>
      </c>
      <c r="G113" s="25">
        <f>+G114</f>
        <v>0</v>
      </c>
      <c r="H113" s="25">
        <f t="shared" si="3"/>
        <v>121000</v>
      </c>
    </row>
    <row r="114" spans="2:8">
      <c r="B114" s="23"/>
      <c r="C114" s="23"/>
      <c r="D114" s="24" t="s">
        <v>118</v>
      </c>
      <c r="E114" s="25">
        <v>121000</v>
      </c>
      <c r="F114" s="25">
        <f t="shared" si="2"/>
        <v>121000</v>
      </c>
      <c r="G114" s="25"/>
      <c r="H114" s="25">
        <f t="shared" si="3"/>
        <v>121000</v>
      </c>
    </row>
    <row r="115" spans="2:8">
      <c r="B115" s="23"/>
      <c r="C115" s="26"/>
      <c r="D115" s="27" t="s">
        <v>119</v>
      </c>
      <c r="E115" s="28">
        <f>+E112+E113</f>
        <v>121000</v>
      </c>
      <c r="F115" s="28">
        <f t="shared" si="2"/>
        <v>121000</v>
      </c>
      <c r="G115" s="28">
        <f>+G112+G113</f>
        <v>0</v>
      </c>
      <c r="H115" s="28">
        <f t="shared" si="3"/>
        <v>121000</v>
      </c>
    </row>
    <row r="116" spans="2:8">
      <c r="B116" s="26"/>
      <c r="C116" s="32" t="s">
        <v>120</v>
      </c>
      <c r="D116" s="30"/>
      <c r="E116" s="31">
        <f xml:space="preserve"> +E111 - E115</f>
        <v>-121000</v>
      </c>
      <c r="F116" s="31">
        <f t="shared" si="2"/>
        <v>-121000</v>
      </c>
      <c r="G116" s="31">
        <f xml:space="preserve"> +G111 - G115</f>
        <v>0</v>
      </c>
      <c r="H116" s="31">
        <f>H111-H115</f>
        <v>-121000</v>
      </c>
    </row>
    <row r="117" spans="2:8">
      <c r="B117" s="20" t="s">
        <v>121</v>
      </c>
      <c r="C117" s="20" t="s">
        <v>14</v>
      </c>
      <c r="D117" s="24" t="s">
        <v>122</v>
      </c>
      <c r="E117" s="25"/>
      <c r="F117" s="25">
        <f t="shared" si="2"/>
        <v>0</v>
      </c>
      <c r="G117" s="25"/>
      <c r="H117" s="25">
        <f t="shared" si="3"/>
        <v>0</v>
      </c>
    </row>
    <row r="118" spans="2:8">
      <c r="B118" s="23"/>
      <c r="C118" s="23"/>
      <c r="D118" s="24" t="s">
        <v>123</v>
      </c>
      <c r="E118" s="25">
        <f>+E119+E120</f>
        <v>1046464</v>
      </c>
      <c r="F118" s="25">
        <f t="shared" si="2"/>
        <v>1046464</v>
      </c>
      <c r="G118" s="25">
        <f>+G119+G120</f>
        <v>0</v>
      </c>
      <c r="H118" s="25">
        <f t="shared" si="3"/>
        <v>1046464</v>
      </c>
    </row>
    <row r="119" spans="2:8">
      <c r="B119" s="23"/>
      <c r="C119" s="23"/>
      <c r="D119" s="24" t="s">
        <v>124</v>
      </c>
      <c r="E119" s="25">
        <v>1046464</v>
      </c>
      <c r="F119" s="25">
        <f t="shared" si="2"/>
        <v>1046464</v>
      </c>
      <c r="G119" s="25"/>
      <c r="H119" s="25">
        <f t="shared" si="3"/>
        <v>1046464</v>
      </c>
    </row>
    <row r="120" spans="2:8">
      <c r="B120" s="23"/>
      <c r="C120" s="23"/>
      <c r="D120" s="24" t="s">
        <v>125</v>
      </c>
      <c r="E120" s="25"/>
      <c r="F120" s="25">
        <f t="shared" si="2"/>
        <v>0</v>
      </c>
      <c r="G120" s="25"/>
      <c r="H120" s="25">
        <f t="shared" si="3"/>
        <v>0</v>
      </c>
    </row>
    <row r="121" spans="2:8">
      <c r="B121" s="23"/>
      <c r="C121" s="23"/>
      <c r="D121" s="24" t="s">
        <v>126</v>
      </c>
      <c r="E121" s="25"/>
      <c r="F121" s="25">
        <f t="shared" si="2"/>
        <v>0</v>
      </c>
      <c r="G121" s="25"/>
      <c r="H121" s="25">
        <f t="shared" si="3"/>
        <v>0</v>
      </c>
    </row>
    <row r="122" spans="2:8">
      <c r="B122" s="23"/>
      <c r="C122" s="23"/>
      <c r="D122" s="24" t="s">
        <v>127</v>
      </c>
      <c r="E122" s="25"/>
      <c r="F122" s="25">
        <f t="shared" si="2"/>
        <v>0</v>
      </c>
      <c r="G122" s="25"/>
      <c r="H122" s="25">
        <f t="shared" si="3"/>
        <v>0</v>
      </c>
    </row>
    <row r="123" spans="2:8">
      <c r="B123" s="23"/>
      <c r="C123" s="23"/>
      <c r="D123" s="24" t="s">
        <v>128</v>
      </c>
      <c r="E123" s="25"/>
      <c r="F123" s="25">
        <f t="shared" si="2"/>
        <v>0</v>
      </c>
      <c r="G123" s="25"/>
      <c r="H123" s="25">
        <f t="shared" si="3"/>
        <v>0</v>
      </c>
    </row>
    <row r="124" spans="2:8">
      <c r="B124" s="23"/>
      <c r="C124" s="23"/>
      <c r="D124" s="24" t="s">
        <v>129</v>
      </c>
      <c r="E124" s="25">
        <f>+E125</f>
        <v>950000</v>
      </c>
      <c r="F124" s="25">
        <f t="shared" si="2"/>
        <v>950000</v>
      </c>
      <c r="G124" s="25">
        <f>+G125</f>
        <v>0</v>
      </c>
      <c r="H124" s="25">
        <f t="shared" si="3"/>
        <v>950000</v>
      </c>
    </row>
    <row r="125" spans="2:8">
      <c r="B125" s="23"/>
      <c r="C125" s="23"/>
      <c r="D125" s="24" t="s">
        <v>130</v>
      </c>
      <c r="E125" s="25">
        <v>950000</v>
      </c>
      <c r="F125" s="25">
        <f t="shared" si="2"/>
        <v>950000</v>
      </c>
      <c r="G125" s="25"/>
      <c r="H125" s="25">
        <f t="shared" si="3"/>
        <v>950000</v>
      </c>
    </row>
    <row r="126" spans="2:8">
      <c r="B126" s="23"/>
      <c r="C126" s="26"/>
      <c r="D126" s="27" t="s">
        <v>131</v>
      </c>
      <c r="E126" s="28">
        <f>+E117+E118+E121+E122+E123+E124</f>
        <v>1996464</v>
      </c>
      <c r="F126" s="28">
        <f t="shared" si="2"/>
        <v>1996464</v>
      </c>
      <c r="G126" s="28">
        <f>+G117+G118+G121+G122+G123+G124</f>
        <v>0</v>
      </c>
      <c r="H126" s="28">
        <f t="shared" si="3"/>
        <v>1996464</v>
      </c>
    </row>
    <row r="127" spans="2:8">
      <c r="B127" s="23"/>
      <c r="C127" s="20" t="s">
        <v>65</v>
      </c>
      <c r="D127" s="24" t="s">
        <v>132</v>
      </c>
      <c r="E127" s="25">
        <f>+E128</f>
        <v>0</v>
      </c>
      <c r="F127" s="25">
        <f t="shared" si="2"/>
        <v>0</v>
      </c>
      <c r="G127" s="25">
        <f>+G128</f>
        <v>0</v>
      </c>
      <c r="H127" s="25">
        <f t="shared" si="3"/>
        <v>0</v>
      </c>
    </row>
    <row r="128" spans="2:8">
      <c r="B128" s="23"/>
      <c r="C128" s="23"/>
      <c r="D128" s="24" t="s">
        <v>133</v>
      </c>
      <c r="E128" s="25"/>
      <c r="F128" s="25">
        <f t="shared" si="2"/>
        <v>0</v>
      </c>
      <c r="G128" s="25"/>
      <c r="H128" s="25">
        <f t="shared" si="3"/>
        <v>0</v>
      </c>
    </row>
    <row r="129" spans="2:8">
      <c r="B129" s="23"/>
      <c r="C129" s="23"/>
      <c r="D129" s="33" t="s">
        <v>134</v>
      </c>
      <c r="E129" s="34"/>
      <c r="F129" s="34">
        <f t="shared" si="2"/>
        <v>0</v>
      </c>
      <c r="G129" s="34"/>
      <c r="H129" s="34">
        <f t="shared" si="3"/>
        <v>0</v>
      </c>
    </row>
    <row r="130" spans="2:8">
      <c r="B130" s="23"/>
      <c r="C130" s="23"/>
      <c r="D130" s="33" t="s">
        <v>135</v>
      </c>
      <c r="E130" s="34">
        <v>523644</v>
      </c>
      <c r="F130" s="34">
        <f t="shared" si="2"/>
        <v>523644</v>
      </c>
      <c r="G130" s="34"/>
      <c r="H130" s="34">
        <f t="shared" si="3"/>
        <v>523644</v>
      </c>
    </row>
    <row r="131" spans="2:8">
      <c r="B131" s="23"/>
      <c r="C131" s="26"/>
      <c r="D131" s="35" t="s">
        <v>136</v>
      </c>
      <c r="E131" s="36">
        <f>+E127+E129+E130</f>
        <v>523644</v>
      </c>
      <c r="F131" s="36">
        <f t="shared" si="2"/>
        <v>523644</v>
      </c>
      <c r="G131" s="36">
        <f>+G127+G129+G130</f>
        <v>0</v>
      </c>
      <c r="H131" s="36">
        <f t="shared" si="3"/>
        <v>523644</v>
      </c>
    </row>
    <row r="132" spans="2:8">
      <c r="B132" s="26"/>
      <c r="C132" s="32" t="s">
        <v>137</v>
      </c>
      <c r="D132" s="30"/>
      <c r="E132" s="31">
        <f xml:space="preserve"> +E126 - E131</f>
        <v>1472820</v>
      </c>
      <c r="F132" s="31">
        <f t="shared" si="2"/>
        <v>1472820</v>
      </c>
      <c r="G132" s="31">
        <f xml:space="preserve"> +G126 - G131</f>
        <v>0</v>
      </c>
      <c r="H132" s="31">
        <f>H126-H131</f>
        <v>1472820</v>
      </c>
    </row>
    <row r="133" spans="2:8">
      <c r="B133" s="32" t="s">
        <v>138</v>
      </c>
      <c r="C133" s="29"/>
      <c r="D133" s="30"/>
      <c r="E133" s="31">
        <f xml:space="preserve"> +E106 +E116 +E132</f>
        <v>8235508</v>
      </c>
      <c r="F133" s="31">
        <f t="shared" si="2"/>
        <v>8235508</v>
      </c>
      <c r="G133" s="31">
        <f xml:space="preserve"> +G106 +G116 +G132</f>
        <v>0</v>
      </c>
      <c r="H133" s="31">
        <f>H106+H116+H132</f>
        <v>8235508</v>
      </c>
    </row>
    <row r="134" spans="2:8">
      <c r="B134" s="32" t="s">
        <v>139</v>
      </c>
      <c r="C134" s="29"/>
      <c r="D134" s="30"/>
      <c r="E134" s="31">
        <v>50866147</v>
      </c>
      <c r="F134" s="31">
        <f t="shared" si="2"/>
        <v>50866147</v>
      </c>
      <c r="G134" s="31"/>
      <c r="H134" s="31">
        <f t="shared" si="3"/>
        <v>50866147</v>
      </c>
    </row>
    <row r="135" spans="2:8">
      <c r="B135" s="32" t="s">
        <v>140</v>
      </c>
      <c r="C135" s="29"/>
      <c r="D135" s="30"/>
      <c r="E135" s="31">
        <f xml:space="preserve"> +E133 +E134</f>
        <v>59101655</v>
      </c>
      <c r="F135" s="31">
        <f t="shared" si="2"/>
        <v>59101655</v>
      </c>
      <c r="G135" s="31">
        <f xml:space="preserve"> +G133 +G134</f>
        <v>0</v>
      </c>
      <c r="H135" s="31">
        <f>H133+H134</f>
        <v>59101655</v>
      </c>
    </row>
  </sheetData>
  <mergeCells count="15">
    <mergeCell ref="B117:B132"/>
    <mergeCell ref="C117:C126"/>
    <mergeCell ref="C127:C131"/>
    <mergeCell ref="B7:B106"/>
    <mergeCell ref="C7:C61"/>
    <mergeCell ref="C62:C105"/>
    <mergeCell ref="B107:B116"/>
    <mergeCell ref="C107:C111"/>
    <mergeCell ref="C112:C115"/>
    <mergeCell ref="B2:H2"/>
    <mergeCell ref="B3:H3"/>
    <mergeCell ref="B5:D6"/>
    <mergeCell ref="F5:F6"/>
    <mergeCell ref="G5:G6"/>
    <mergeCell ref="H5:H6"/>
  </mergeCells>
  <phoneticPr fontId="2"/>
  <pageMargins left="0.7" right="0.7" top="0.75" bottom="0.75" header="0.3" footer="0.3"/>
  <pageSetup paperSize="9" fitToHeight="0" orientation="portrait" r:id="rId1"/>
  <headerFooter>
    <oddHeader>&amp;L社会福祉法人矢祭福祉会</oddHeader>
    <oddFooter>&amp;C&amp;P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6C365C-2AE3-41D7-97A0-5A6C3C1B9939}">
  <sheetPr>
    <pageSetUpPr fitToPage="1"/>
  </sheetPr>
  <dimension ref="B1:I135"/>
  <sheetViews>
    <sheetView showGridLines="0" tabSelected="1" workbookViewId="0"/>
  </sheetViews>
  <sheetFormatPr defaultRowHeight="18.75"/>
  <cols>
    <col min="1" max="3" width="2.875" customWidth="1"/>
    <col min="4" max="4" width="44.375" customWidth="1"/>
    <col min="5" max="9" width="20.75" customWidth="1"/>
  </cols>
  <sheetData>
    <row r="1" spans="2:9" ht="21">
      <c r="B1" s="1"/>
      <c r="C1" s="1"/>
      <c r="D1" s="1"/>
      <c r="E1" s="1"/>
      <c r="F1" s="1"/>
      <c r="H1" s="2"/>
      <c r="I1" s="3" t="s">
        <v>0</v>
      </c>
    </row>
    <row r="2" spans="2:9" ht="21">
      <c r="B2" s="4" t="s">
        <v>152</v>
      </c>
      <c r="C2" s="4"/>
      <c r="D2" s="4"/>
      <c r="E2" s="4"/>
      <c r="F2" s="4"/>
      <c r="G2" s="4"/>
      <c r="H2" s="4"/>
      <c r="I2" s="4"/>
    </row>
    <row r="3" spans="2:9" ht="21">
      <c r="B3" s="5" t="s">
        <v>2</v>
      </c>
      <c r="C3" s="5"/>
      <c r="D3" s="5"/>
      <c r="E3" s="5"/>
      <c r="F3" s="5"/>
      <c r="G3" s="5"/>
      <c r="H3" s="5"/>
      <c r="I3" s="5"/>
    </row>
    <row r="4" spans="2:9">
      <c r="B4" s="6"/>
      <c r="C4" s="6"/>
      <c r="D4" s="6"/>
      <c r="E4" s="6"/>
      <c r="F4" s="6"/>
      <c r="G4" s="7"/>
      <c r="H4" s="7"/>
      <c r="I4" s="6" t="s">
        <v>3</v>
      </c>
    </row>
    <row r="5" spans="2:9">
      <c r="B5" s="8" t="s">
        <v>4</v>
      </c>
      <c r="C5" s="9"/>
      <c r="D5" s="10"/>
      <c r="E5" s="11" t="s">
        <v>5</v>
      </c>
      <c r="F5" s="12"/>
      <c r="G5" s="13" t="s">
        <v>6</v>
      </c>
      <c r="H5" s="13" t="s">
        <v>7</v>
      </c>
      <c r="I5" s="13" t="s">
        <v>8</v>
      </c>
    </row>
    <row r="6" spans="2:9" ht="85.5">
      <c r="B6" s="14"/>
      <c r="C6" s="15"/>
      <c r="D6" s="16"/>
      <c r="E6" s="17" t="s">
        <v>153</v>
      </c>
      <c r="F6" s="18" t="s">
        <v>154</v>
      </c>
      <c r="G6" s="19"/>
      <c r="H6" s="19"/>
      <c r="I6" s="19"/>
    </row>
    <row r="7" spans="2:9">
      <c r="B7" s="20" t="s">
        <v>13</v>
      </c>
      <c r="C7" s="20" t="s">
        <v>14</v>
      </c>
      <c r="D7" s="21" t="s">
        <v>15</v>
      </c>
      <c r="E7" s="22">
        <f>+E8+E12+E18+E21+E23+E27+E34+E36</f>
        <v>0</v>
      </c>
      <c r="F7" s="22">
        <f>+F8+F12+F18+F21+F23+F27+F34+F36</f>
        <v>2291480</v>
      </c>
      <c r="G7" s="22">
        <f>+E7+F7</f>
        <v>2291480</v>
      </c>
      <c r="H7" s="22">
        <f>+H8+H12+H18+H21+H23+H27+H34+H36</f>
        <v>0</v>
      </c>
      <c r="I7" s="22">
        <f>G7-ABS(H7)</f>
        <v>2291480</v>
      </c>
    </row>
    <row r="8" spans="2:9">
      <c r="B8" s="23"/>
      <c r="C8" s="23"/>
      <c r="D8" s="24" t="s">
        <v>16</v>
      </c>
      <c r="E8" s="25">
        <f>+E9+E10+E11</f>
        <v>0</v>
      </c>
      <c r="F8" s="25">
        <f>+F9+F10+F11</f>
        <v>0</v>
      </c>
      <c r="G8" s="25">
        <f t="shared" ref="G8:G71" si="0">+E8+F8</f>
        <v>0</v>
      </c>
      <c r="H8" s="25">
        <f>+H9+H10+H11</f>
        <v>0</v>
      </c>
      <c r="I8" s="25">
        <f t="shared" ref="I8:I71" si="1">G8-ABS(H8)</f>
        <v>0</v>
      </c>
    </row>
    <row r="9" spans="2:9">
      <c r="B9" s="23"/>
      <c r="C9" s="23"/>
      <c r="D9" s="24" t="s">
        <v>17</v>
      </c>
      <c r="E9" s="25"/>
      <c r="F9" s="25"/>
      <c r="G9" s="25">
        <f t="shared" si="0"/>
        <v>0</v>
      </c>
      <c r="H9" s="25"/>
      <c r="I9" s="25">
        <f t="shared" si="1"/>
        <v>0</v>
      </c>
    </row>
    <row r="10" spans="2:9">
      <c r="B10" s="23"/>
      <c r="C10" s="23"/>
      <c r="D10" s="24" t="s">
        <v>18</v>
      </c>
      <c r="E10" s="25"/>
      <c r="F10" s="25"/>
      <c r="G10" s="25">
        <f t="shared" si="0"/>
        <v>0</v>
      </c>
      <c r="H10" s="25"/>
      <c r="I10" s="25">
        <f t="shared" si="1"/>
        <v>0</v>
      </c>
    </row>
    <row r="11" spans="2:9">
      <c r="B11" s="23"/>
      <c r="C11" s="23"/>
      <c r="D11" s="24" t="s">
        <v>19</v>
      </c>
      <c r="E11" s="25"/>
      <c r="F11" s="25"/>
      <c r="G11" s="25">
        <f t="shared" si="0"/>
        <v>0</v>
      </c>
      <c r="H11" s="25"/>
      <c r="I11" s="25">
        <f t="shared" si="1"/>
        <v>0</v>
      </c>
    </row>
    <row r="12" spans="2:9">
      <c r="B12" s="23"/>
      <c r="C12" s="23"/>
      <c r="D12" s="24" t="s">
        <v>20</v>
      </c>
      <c r="E12" s="25">
        <f>+E13+E14+E15+E16+E17</f>
        <v>0</v>
      </c>
      <c r="F12" s="25">
        <f>+F13+F14+F15+F16+F17</f>
        <v>0</v>
      </c>
      <c r="G12" s="25">
        <f t="shared" si="0"/>
        <v>0</v>
      </c>
      <c r="H12" s="25">
        <f>+H13+H14+H15+H16+H17</f>
        <v>0</v>
      </c>
      <c r="I12" s="25">
        <f t="shared" si="1"/>
        <v>0</v>
      </c>
    </row>
    <row r="13" spans="2:9">
      <c r="B13" s="23"/>
      <c r="C13" s="23"/>
      <c r="D13" s="24" t="s">
        <v>17</v>
      </c>
      <c r="E13" s="25"/>
      <c r="F13" s="25"/>
      <c r="G13" s="25">
        <f t="shared" si="0"/>
        <v>0</v>
      </c>
      <c r="H13" s="25"/>
      <c r="I13" s="25">
        <f t="shared" si="1"/>
        <v>0</v>
      </c>
    </row>
    <row r="14" spans="2:9">
      <c r="B14" s="23"/>
      <c r="C14" s="23"/>
      <c r="D14" s="24" t="s">
        <v>21</v>
      </c>
      <c r="E14" s="25"/>
      <c r="F14" s="25"/>
      <c r="G14" s="25">
        <f t="shared" si="0"/>
        <v>0</v>
      </c>
      <c r="H14" s="25"/>
      <c r="I14" s="25">
        <f t="shared" si="1"/>
        <v>0</v>
      </c>
    </row>
    <row r="15" spans="2:9">
      <c r="B15" s="23"/>
      <c r="C15" s="23"/>
      <c r="D15" s="24" t="s">
        <v>22</v>
      </c>
      <c r="E15" s="25"/>
      <c r="F15" s="25"/>
      <c r="G15" s="25">
        <f t="shared" si="0"/>
        <v>0</v>
      </c>
      <c r="H15" s="25"/>
      <c r="I15" s="25">
        <f t="shared" si="1"/>
        <v>0</v>
      </c>
    </row>
    <row r="16" spans="2:9">
      <c r="B16" s="23"/>
      <c r="C16" s="23"/>
      <c r="D16" s="24" t="s">
        <v>23</v>
      </c>
      <c r="E16" s="25"/>
      <c r="F16" s="25"/>
      <c r="G16" s="25">
        <f t="shared" si="0"/>
        <v>0</v>
      </c>
      <c r="H16" s="25"/>
      <c r="I16" s="25">
        <f t="shared" si="1"/>
        <v>0</v>
      </c>
    </row>
    <row r="17" spans="2:9">
      <c r="B17" s="23"/>
      <c r="C17" s="23"/>
      <c r="D17" s="24" t="s">
        <v>24</v>
      </c>
      <c r="E17" s="25"/>
      <c r="F17" s="25"/>
      <c r="G17" s="25">
        <f t="shared" si="0"/>
        <v>0</v>
      </c>
      <c r="H17" s="25"/>
      <c r="I17" s="25">
        <f t="shared" si="1"/>
        <v>0</v>
      </c>
    </row>
    <row r="18" spans="2:9">
      <c r="B18" s="23"/>
      <c r="C18" s="23"/>
      <c r="D18" s="24" t="s">
        <v>25</v>
      </c>
      <c r="E18" s="25">
        <f>+E19+E20</f>
        <v>0</v>
      </c>
      <c r="F18" s="25">
        <f>+F19+F20</f>
        <v>0</v>
      </c>
      <c r="G18" s="25">
        <f t="shared" si="0"/>
        <v>0</v>
      </c>
      <c r="H18" s="25">
        <f>+H19+H20</f>
        <v>0</v>
      </c>
      <c r="I18" s="25">
        <f t="shared" si="1"/>
        <v>0</v>
      </c>
    </row>
    <row r="19" spans="2:9">
      <c r="B19" s="23"/>
      <c r="C19" s="23"/>
      <c r="D19" s="24" t="s">
        <v>17</v>
      </c>
      <c r="E19" s="25"/>
      <c r="F19" s="25"/>
      <c r="G19" s="25">
        <f t="shared" si="0"/>
        <v>0</v>
      </c>
      <c r="H19" s="25"/>
      <c r="I19" s="25">
        <f t="shared" si="1"/>
        <v>0</v>
      </c>
    </row>
    <row r="20" spans="2:9">
      <c r="B20" s="23"/>
      <c r="C20" s="23"/>
      <c r="D20" s="24" t="s">
        <v>23</v>
      </c>
      <c r="E20" s="25"/>
      <c r="F20" s="25"/>
      <c r="G20" s="25">
        <f t="shared" si="0"/>
        <v>0</v>
      </c>
      <c r="H20" s="25"/>
      <c r="I20" s="25">
        <f t="shared" si="1"/>
        <v>0</v>
      </c>
    </row>
    <row r="21" spans="2:9">
      <c r="B21" s="23"/>
      <c r="C21" s="23"/>
      <c r="D21" s="24" t="s">
        <v>26</v>
      </c>
      <c r="E21" s="25">
        <f>+E22</f>
        <v>0</v>
      </c>
      <c r="F21" s="25">
        <f>+F22</f>
        <v>904030</v>
      </c>
      <c r="G21" s="25">
        <f t="shared" si="0"/>
        <v>904030</v>
      </c>
      <c r="H21" s="25">
        <f>+H22</f>
        <v>0</v>
      </c>
      <c r="I21" s="25">
        <f t="shared" si="1"/>
        <v>904030</v>
      </c>
    </row>
    <row r="22" spans="2:9">
      <c r="B22" s="23"/>
      <c r="C22" s="23"/>
      <c r="D22" s="24" t="s">
        <v>27</v>
      </c>
      <c r="E22" s="25"/>
      <c r="F22" s="25">
        <v>904030</v>
      </c>
      <c r="G22" s="25">
        <f t="shared" si="0"/>
        <v>904030</v>
      </c>
      <c r="H22" s="25"/>
      <c r="I22" s="25">
        <f t="shared" si="1"/>
        <v>904030</v>
      </c>
    </row>
    <row r="23" spans="2:9">
      <c r="B23" s="23"/>
      <c r="C23" s="23"/>
      <c r="D23" s="24" t="s">
        <v>28</v>
      </c>
      <c r="E23" s="25">
        <f>+E24+E25+E26</f>
        <v>0</v>
      </c>
      <c r="F23" s="25">
        <f>+F24+F25+F26</f>
        <v>1387450</v>
      </c>
      <c r="G23" s="25">
        <f t="shared" si="0"/>
        <v>1387450</v>
      </c>
      <c r="H23" s="25">
        <f>+H24+H25+H26</f>
        <v>0</v>
      </c>
      <c r="I23" s="25">
        <f t="shared" si="1"/>
        <v>1387450</v>
      </c>
    </row>
    <row r="24" spans="2:9">
      <c r="B24" s="23"/>
      <c r="C24" s="23"/>
      <c r="D24" s="24" t="s">
        <v>29</v>
      </c>
      <c r="E24" s="25"/>
      <c r="F24" s="25">
        <v>1387450</v>
      </c>
      <c r="G24" s="25">
        <f t="shared" si="0"/>
        <v>1387450</v>
      </c>
      <c r="H24" s="25"/>
      <c r="I24" s="25">
        <f t="shared" si="1"/>
        <v>1387450</v>
      </c>
    </row>
    <row r="25" spans="2:9">
      <c r="B25" s="23"/>
      <c r="C25" s="23"/>
      <c r="D25" s="24" t="s">
        <v>30</v>
      </c>
      <c r="E25" s="25"/>
      <c r="F25" s="25"/>
      <c r="G25" s="25">
        <f t="shared" si="0"/>
        <v>0</v>
      </c>
      <c r="H25" s="25"/>
      <c r="I25" s="25">
        <f t="shared" si="1"/>
        <v>0</v>
      </c>
    </row>
    <row r="26" spans="2:9">
      <c r="B26" s="23"/>
      <c r="C26" s="23"/>
      <c r="D26" s="24" t="s">
        <v>31</v>
      </c>
      <c r="E26" s="25"/>
      <c r="F26" s="25"/>
      <c r="G26" s="25">
        <f t="shared" si="0"/>
        <v>0</v>
      </c>
      <c r="H26" s="25"/>
      <c r="I26" s="25">
        <f t="shared" si="1"/>
        <v>0</v>
      </c>
    </row>
    <row r="27" spans="2:9">
      <c r="B27" s="23"/>
      <c r="C27" s="23"/>
      <c r="D27" s="24" t="s">
        <v>32</v>
      </c>
      <c r="E27" s="25">
        <f>+E28+E29+E30+E31+E32+E33</f>
        <v>0</v>
      </c>
      <c r="F27" s="25">
        <f>+F28+F29+F30+F31+F32+F33</f>
        <v>0</v>
      </c>
      <c r="G27" s="25">
        <f t="shared" si="0"/>
        <v>0</v>
      </c>
      <c r="H27" s="25">
        <f>+H28+H29+H30+H31+H32+H33</f>
        <v>0</v>
      </c>
      <c r="I27" s="25">
        <f t="shared" si="1"/>
        <v>0</v>
      </c>
    </row>
    <row r="28" spans="2:9">
      <c r="B28" s="23"/>
      <c r="C28" s="23"/>
      <c r="D28" s="24" t="s">
        <v>33</v>
      </c>
      <c r="E28" s="25"/>
      <c r="F28" s="25"/>
      <c r="G28" s="25">
        <f t="shared" si="0"/>
        <v>0</v>
      </c>
      <c r="H28" s="25"/>
      <c r="I28" s="25">
        <f t="shared" si="1"/>
        <v>0</v>
      </c>
    </row>
    <row r="29" spans="2:9">
      <c r="B29" s="23"/>
      <c r="C29" s="23"/>
      <c r="D29" s="24" t="s">
        <v>34</v>
      </c>
      <c r="E29" s="25"/>
      <c r="F29" s="25"/>
      <c r="G29" s="25">
        <f t="shared" si="0"/>
        <v>0</v>
      </c>
      <c r="H29" s="25"/>
      <c r="I29" s="25">
        <f t="shared" si="1"/>
        <v>0</v>
      </c>
    </row>
    <row r="30" spans="2:9">
      <c r="B30" s="23"/>
      <c r="C30" s="23"/>
      <c r="D30" s="24" t="s">
        <v>35</v>
      </c>
      <c r="E30" s="25"/>
      <c r="F30" s="25"/>
      <c r="G30" s="25">
        <f t="shared" si="0"/>
        <v>0</v>
      </c>
      <c r="H30" s="25"/>
      <c r="I30" s="25">
        <f t="shared" si="1"/>
        <v>0</v>
      </c>
    </row>
    <row r="31" spans="2:9">
      <c r="B31" s="23"/>
      <c r="C31" s="23"/>
      <c r="D31" s="24" t="s">
        <v>36</v>
      </c>
      <c r="E31" s="25"/>
      <c r="F31" s="25"/>
      <c r="G31" s="25">
        <f t="shared" si="0"/>
        <v>0</v>
      </c>
      <c r="H31" s="25"/>
      <c r="I31" s="25">
        <f t="shared" si="1"/>
        <v>0</v>
      </c>
    </row>
    <row r="32" spans="2:9">
      <c r="B32" s="23"/>
      <c r="C32" s="23"/>
      <c r="D32" s="24" t="s">
        <v>37</v>
      </c>
      <c r="E32" s="25"/>
      <c r="F32" s="25"/>
      <c r="G32" s="25">
        <f t="shared" si="0"/>
        <v>0</v>
      </c>
      <c r="H32" s="25"/>
      <c r="I32" s="25">
        <f t="shared" si="1"/>
        <v>0</v>
      </c>
    </row>
    <row r="33" spans="2:9">
      <c r="B33" s="23"/>
      <c r="C33" s="23"/>
      <c r="D33" s="24" t="s">
        <v>38</v>
      </c>
      <c r="E33" s="25"/>
      <c r="F33" s="25"/>
      <c r="G33" s="25">
        <f t="shared" si="0"/>
        <v>0</v>
      </c>
      <c r="H33" s="25"/>
      <c r="I33" s="25">
        <f t="shared" si="1"/>
        <v>0</v>
      </c>
    </row>
    <row r="34" spans="2:9">
      <c r="B34" s="23"/>
      <c r="C34" s="23"/>
      <c r="D34" s="24" t="s">
        <v>39</v>
      </c>
      <c r="E34" s="25">
        <f>+E35</f>
        <v>0</v>
      </c>
      <c r="F34" s="25">
        <f>+F35</f>
        <v>0</v>
      </c>
      <c r="G34" s="25">
        <f t="shared" si="0"/>
        <v>0</v>
      </c>
      <c r="H34" s="25">
        <f>+H35</f>
        <v>0</v>
      </c>
      <c r="I34" s="25">
        <f t="shared" si="1"/>
        <v>0</v>
      </c>
    </row>
    <row r="35" spans="2:9">
      <c r="B35" s="23"/>
      <c r="C35" s="23"/>
      <c r="D35" s="24" t="s">
        <v>40</v>
      </c>
      <c r="E35" s="25"/>
      <c r="F35" s="25"/>
      <c r="G35" s="25">
        <f t="shared" si="0"/>
        <v>0</v>
      </c>
      <c r="H35" s="25"/>
      <c r="I35" s="25">
        <f t="shared" si="1"/>
        <v>0</v>
      </c>
    </row>
    <row r="36" spans="2:9">
      <c r="B36" s="23"/>
      <c r="C36" s="23"/>
      <c r="D36" s="24" t="s">
        <v>41</v>
      </c>
      <c r="E36" s="25"/>
      <c r="F36" s="25"/>
      <c r="G36" s="25">
        <f t="shared" si="0"/>
        <v>0</v>
      </c>
      <c r="H36" s="25"/>
      <c r="I36" s="25">
        <f t="shared" si="1"/>
        <v>0</v>
      </c>
    </row>
    <row r="37" spans="2:9">
      <c r="B37" s="23"/>
      <c r="C37" s="23"/>
      <c r="D37" s="24" t="s">
        <v>42</v>
      </c>
      <c r="E37" s="25">
        <f>+E38+E40</f>
        <v>0</v>
      </c>
      <c r="F37" s="25">
        <f>+F38+F40</f>
        <v>0</v>
      </c>
      <c r="G37" s="25">
        <f t="shared" si="0"/>
        <v>0</v>
      </c>
      <c r="H37" s="25">
        <f>+H38+H40</f>
        <v>0</v>
      </c>
      <c r="I37" s="25">
        <f t="shared" si="1"/>
        <v>0</v>
      </c>
    </row>
    <row r="38" spans="2:9">
      <c r="B38" s="23"/>
      <c r="C38" s="23"/>
      <c r="D38" s="24" t="s">
        <v>43</v>
      </c>
      <c r="E38" s="25">
        <f>+E39</f>
        <v>0</v>
      </c>
      <c r="F38" s="25">
        <f>+F39</f>
        <v>0</v>
      </c>
      <c r="G38" s="25">
        <f t="shared" si="0"/>
        <v>0</v>
      </c>
      <c r="H38" s="25">
        <f>+H39</f>
        <v>0</v>
      </c>
      <c r="I38" s="25">
        <f t="shared" si="1"/>
        <v>0</v>
      </c>
    </row>
    <row r="39" spans="2:9">
      <c r="B39" s="23"/>
      <c r="C39" s="23"/>
      <c r="D39" s="24" t="s">
        <v>44</v>
      </c>
      <c r="E39" s="25"/>
      <c r="F39" s="25"/>
      <c r="G39" s="25">
        <f t="shared" si="0"/>
        <v>0</v>
      </c>
      <c r="H39" s="25"/>
      <c r="I39" s="25">
        <f t="shared" si="1"/>
        <v>0</v>
      </c>
    </row>
    <row r="40" spans="2:9">
      <c r="B40" s="23"/>
      <c r="C40" s="23"/>
      <c r="D40" s="24" t="s">
        <v>39</v>
      </c>
      <c r="E40" s="25">
        <f>+E41+E42</f>
        <v>0</v>
      </c>
      <c r="F40" s="25">
        <f>+F41+F42</f>
        <v>0</v>
      </c>
      <c r="G40" s="25">
        <f t="shared" si="0"/>
        <v>0</v>
      </c>
      <c r="H40" s="25">
        <f>+H41+H42</f>
        <v>0</v>
      </c>
      <c r="I40" s="25">
        <f t="shared" si="1"/>
        <v>0</v>
      </c>
    </row>
    <row r="41" spans="2:9">
      <c r="B41" s="23"/>
      <c r="C41" s="23"/>
      <c r="D41" s="24" t="s">
        <v>45</v>
      </c>
      <c r="E41" s="25"/>
      <c r="F41" s="25"/>
      <c r="G41" s="25">
        <f t="shared" si="0"/>
        <v>0</v>
      </c>
      <c r="H41" s="25"/>
      <c r="I41" s="25">
        <f t="shared" si="1"/>
        <v>0</v>
      </c>
    </row>
    <row r="42" spans="2:9">
      <c r="B42" s="23"/>
      <c r="C42" s="23"/>
      <c r="D42" s="24" t="s">
        <v>46</v>
      </c>
      <c r="E42" s="25"/>
      <c r="F42" s="25"/>
      <c r="G42" s="25">
        <f t="shared" si="0"/>
        <v>0</v>
      </c>
      <c r="H42" s="25"/>
      <c r="I42" s="25">
        <f t="shared" si="1"/>
        <v>0</v>
      </c>
    </row>
    <row r="43" spans="2:9">
      <c r="B43" s="23"/>
      <c r="C43" s="23"/>
      <c r="D43" s="24" t="s">
        <v>47</v>
      </c>
      <c r="E43" s="25">
        <f>+E44+E47+E48</f>
        <v>1012710</v>
      </c>
      <c r="F43" s="25">
        <f>+F44+F47+F48</f>
        <v>0</v>
      </c>
      <c r="G43" s="25">
        <f t="shared" si="0"/>
        <v>1012710</v>
      </c>
      <c r="H43" s="25">
        <f>+H44+H47+H48</f>
        <v>0</v>
      </c>
      <c r="I43" s="25">
        <f t="shared" si="1"/>
        <v>1012710</v>
      </c>
    </row>
    <row r="44" spans="2:9">
      <c r="B44" s="23"/>
      <c r="C44" s="23"/>
      <c r="D44" s="24" t="s">
        <v>48</v>
      </c>
      <c r="E44" s="25">
        <f>+E45+E46</f>
        <v>1012710</v>
      </c>
      <c r="F44" s="25">
        <f>+F45+F46</f>
        <v>0</v>
      </c>
      <c r="G44" s="25">
        <f t="shared" si="0"/>
        <v>1012710</v>
      </c>
      <c r="H44" s="25">
        <f>+H45+H46</f>
        <v>0</v>
      </c>
      <c r="I44" s="25">
        <f t="shared" si="1"/>
        <v>1012710</v>
      </c>
    </row>
    <row r="45" spans="2:9">
      <c r="B45" s="23"/>
      <c r="C45" s="23"/>
      <c r="D45" s="24" t="s">
        <v>49</v>
      </c>
      <c r="E45" s="25"/>
      <c r="F45" s="25"/>
      <c r="G45" s="25">
        <f t="shared" si="0"/>
        <v>0</v>
      </c>
      <c r="H45" s="25"/>
      <c r="I45" s="25">
        <f t="shared" si="1"/>
        <v>0</v>
      </c>
    </row>
    <row r="46" spans="2:9">
      <c r="B46" s="23"/>
      <c r="C46" s="23"/>
      <c r="D46" s="24" t="s">
        <v>50</v>
      </c>
      <c r="E46" s="25">
        <v>1012710</v>
      </c>
      <c r="F46" s="25"/>
      <c r="G46" s="25">
        <f t="shared" si="0"/>
        <v>1012710</v>
      </c>
      <c r="H46" s="25"/>
      <c r="I46" s="25">
        <f t="shared" si="1"/>
        <v>1012710</v>
      </c>
    </row>
    <row r="47" spans="2:9">
      <c r="B47" s="23"/>
      <c r="C47" s="23"/>
      <c r="D47" s="24" t="s">
        <v>51</v>
      </c>
      <c r="E47" s="25"/>
      <c r="F47" s="25"/>
      <c r="G47" s="25">
        <f t="shared" si="0"/>
        <v>0</v>
      </c>
      <c r="H47" s="25"/>
      <c r="I47" s="25">
        <f t="shared" si="1"/>
        <v>0</v>
      </c>
    </row>
    <row r="48" spans="2:9">
      <c r="B48" s="23"/>
      <c r="C48" s="23"/>
      <c r="D48" s="24" t="s">
        <v>52</v>
      </c>
      <c r="E48" s="25">
        <f>+E49</f>
        <v>0</v>
      </c>
      <c r="F48" s="25">
        <f>+F49</f>
        <v>0</v>
      </c>
      <c r="G48" s="25">
        <f t="shared" si="0"/>
        <v>0</v>
      </c>
      <c r="H48" s="25">
        <f>+H49</f>
        <v>0</v>
      </c>
      <c r="I48" s="25">
        <f t="shared" si="1"/>
        <v>0</v>
      </c>
    </row>
    <row r="49" spans="2:9">
      <c r="B49" s="23"/>
      <c r="C49" s="23"/>
      <c r="D49" s="24" t="s">
        <v>53</v>
      </c>
      <c r="E49" s="25"/>
      <c r="F49" s="25"/>
      <c r="G49" s="25">
        <f t="shared" si="0"/>
        <v>0</v>
      </c>
      <c r="H49" s="25"/>
      <c r="I49" s="25">
        <f t="shared" si="1"/>
        <v>0</v>
      </c>
    </row>
    <row r="50" spans="2:9">
      <c r="B50" s="23"/>
      <c r="C50" s="23"/>
      <c r="D50" s="24" t="s">
        <v>54</v>
      </c>
      <c r="E50" s="25">
        <f>+E51</f>
        <v>2030800</v>
      </c>
      <c r="F50" s="25">
        <f>+F51</f>
        <v>13227808</v>
      </c>
      <c r="G50" s="25">
        <f t="shared" si="0"/>
        <v>15258608</v>
      </c>
      <c r="H50" s="25">
        <f>+H51</f>
        <v>0</v>
      </c>
      <c r="I50" s="25">
        <f t="shared" si="1"/>
        <v>15258608</v>
      </c>
    </row>
    <row r="51" spans="2:9">
      <c r="B51" s="23"/>
      <c r="C51" s="23"/>
      <c r="D51" s="24" t="s">
        <v>39</v>
      </c>
      <c r="E51" s="25">
        <f>+E52+E53</f>
        <v>2030800</v>
      </c>
      <c r="F51" s="25">
        <f>+F52+F53</f>
        <v>13227808</v>
      </c>
      <c r="G51" s="25">
        <f t="shared" si="0"/>
        <v>15258608</v>
      </c>
      <c r="H51" s="25">
        <f>+H52+H53</f>
        <v>0</v>
      </c>
      <c r="I51" s="25">
        <f t="shared" si="1"/>
        <v>15258608</v>
      </c>
    </row>
    <row r="52" spans="2:9">
      <c r="B52" s="23"/>
      <c r="C52" s="23"/>
      <c r="D52" s="24" t="s">
        <v>55</v>
      </c>
      <c r="E52" s="25"/>
      <c r="F52" s="25"/>
      <c r="G52" s="25">
        <f t="shared" si="0"/>
        <v>0</v>
      </c>
      <c r="H52" s="25"/>
      <c r="I52" s="25">
        <f t="shared" si="1"/>
        <v>0</v>
      </c>
    </row>
    <row r="53" spans="2:9">
      <c r="B53" s="23"/>
      <c r="C53" s="23"/>
      <c r="D53" s="24" t="s">
        <v>56</v>
      </c>
      <c r="E53" s="25">
        <v>2030800</v>
      </c>
      <c r="F53" s="25">
        <v>13227808</v>
      </c>
      <c r="G53" s="25">
        <f t="shared" si="0"/>
        <v>15258608</v>
      </c>
      <c r="H53" s="25"/>
      <c r="I53" s="25">
        <f t="shared" si="1"/>
        <v>15258608</v>
      </c>
    </row>
    <row r="54" spans="2:9">
      <c r="B54" s="23"/>
      <c r="C54" s="23"/>
      <c r="D54" s="24" t="s">
        <v>57</v>
      </c>
      <c r="E54" s="25"/>
      <c r="F54" s="25"/>
      <c r="G54" s="25">
        <f t="shared" si="0"/>
        <v>0</v>
      </c>
      <c r="H54" s="25"/>
      <c r="I54" s="25">
        <f t="shared" si="1"/>
        <v>0</v>
      </c>
    </row>
    <row r="55" spans="2:9">
      <c r="B55" s="23"/>
      <c r="C55" s="23"/>
      <c r="D55" s="24" t="s">
        <v>58</v>
      </c>
      <c r="E55" s="25"/>
      <c r="F55" s="25"/>
      <c r="G55" s="25">
        <f t="shared" si="0"/>
        <v>0</v>
      </c>
      <c r="H55" s="25"/>
      <c r="I55" s="25">
        <f t="shared" si="1"/>
        <v>0</v>
      </c>
    </row>
    <row r="56" spans="2:9">
      <c r="B56" s="23"/>
      <c r="C56" s="23"/>
      <c r="D56" s="24" t="s">
        <v>59</v>
      </c>
      <c r="E56" s="25">
        <v>21</v>
      </c>
      <c r="F56" s="25"/>
      <c r="G56" s="25">
        <f t="shared" si="0"/>
        <v>21</v>
      </c>
      <c r="H56" s="25"/>
      <c r="I56" s="25">
        <f t="shared" si="1"/>
        <v>21</v>
      </c>
    </row>
    <row r="57" spans="2:9">
      <c r="B57" s="23"/>
      <c r="C57" s="23"/>
      <c r="D57" s="24" t="s">
        <v>60</v>
      </c>
      <c r="E57" s="25">
        <f>+E58+E59+E60</f>
        <v>0</v>
      </c>
      <c r="F57" s="25">
        <f>+F58+F59+F60</f>
        <v>0</v>
      </c>
      <c r="G57" s="25">
        <f t="shared" si="0"/>
        <v>0</v>
      </c>
      <c r="H57" s="25">
        <f>+H58+H59+H60</f>
        <v>0</v>
      </c>
      <c r="I57" s="25">
        <f t="shared" si="1"/>
        <v>0</v>
      </c>
    </row>
    <row r="58" spans="2:9">
      <c r="B58" s="23"/>
      <c r="C58" s="23"/>
      <c r="D58" s="24" t="s">
        <v>61</v>
      </c>
      <c r="E58" s="25"/>
      <c r="F58" s="25"/>
      <c r="G58" s="25">
        <f t="shared" si="0"/>
        <v>0</v>
      </c>
      <c r="H58" s="25"/>
      <c r="I58" s="25">
        <f t="shared" si="1"/>
        <v>0</v>
      </c>
    </row>
    <row r="59" spans="2:9">
      <c r="B59" s="23"/>
      <c r="C59" s="23"/>
      <c r="D59" s="24" t="s">
        <v>62</v>
      </c>
      <c r="E59" s="25"/>
      <c r="F59" s="25"/>
      <c r="G59" s="25">
        <f t="shared" si="0"/>
        <v>0</v>
      </c>
      <c r="H59" s="25"/>
      <c r="I59" s="25">
        <f t="shared" si="1"/>
        <v>0</v>
      </c>
    </row>
    <row r="60" spans="2:9">
      <c r="B60" s="23"/>
      <c r="C60" s="23"/>
      <c r="D60" s="24" t="s">
        <v>63</v>
      </c>
      <c r="E60" s="25"/>
      <c r="F60" s="25"/>
      <c r="G60" s="25">
        <f t="shared" si="0"/>
        <v>0</v>
      </c>
      <c r="H60" s="25"/>
      <c r="I60" s="25">
        <f t="shared" si="1"/>
        <v>0</v>
      </c>
    </row>
    <row r="61" spans="2:9">
      <c r="B61" s="23"/>
      <c r="C61" s="26"/>
      <c r="D61" s="27" t="s">
        <v>64</v>
      </c>
      <c r="E61" s="28">
        <f>+E7+E37+E43+E50+E54+E55+E56+E57</f>
        <v>3043531</v>
      </c>
      <c r="F61" s="28">
        <f>+F7+F37+F43+F50+F54+F55+F56+F57</f>
        <v>15519288</v>
      </c>
      <c r="G61" s="28">
        <f t="shared" si="0"/>
        <v>18562819</v>
      </c>
      <c r="H61" s="28">
        <f>+H7+H37+H43+H50+H54+H55+H56+H57</f>
        <v>0</v>
      </c>
      <c r="I61" s="28">
        <f t="shared" si="1"/>
        <v>18562819</v>
      </c>
    </row>
    <row r="62" spans="2:9">
      <c r="B62" s="23"/>
      <c r="C62" s="20" t="s">
        <v>65</v>
      </c>
      <c r="D62" s="24" t="s">
        <v>66</v>
      </c>
      <c r="E62" s="25">
        <f>+E63+E64+E65+E66+E67+E68</f>
        <v>1539000</v>
      </c>
      <c r="F62" s="25">
        <f>+F63+F64+F65+F66+F67+F68</f>
        <v>12296082</v>
      </c>
      <c r="G62" s="25">
        <f t="shared" si="0"/>
        <v>13835082</v>
      </c>
      <c r="H62" s="25">
        <f>+H63+H64+H65+H66+H67+H68</f>
        <v>0</v>
      </c>
      <c r="I62" s="25">
        <f t="shared" si="1"/>
        <v>13835082</v>
      </c>
    </row>
    <row r="63" spans="2:9">
      <c r="B63" s="23"/>
      <c r="C63" s="23"/>
      <c r="D63" s="24" t="s">
        <v>67</v>
      </c>
      <c r="E63" s="25">
        <v>1011000</v>
      </c>
      <c r="F63" s="25">
        <v>8335100</v>
      </c>
      <c r="G63" s="25">
        <f t="shared" si="0"/>
        <v>9346100</v>
      </c>
      <c r="H63" s="25"/>
      <c r="I63" s="25">
        <f t="shared" si="1"/>
        <v>9346100</v>
      </c>
    </row>
    <row r="64" spans="2:9">
      <c r="B64" s="23"/>
      <c r="C64" s="23"/>
      <c r="D64" s="24" t="s">
        <v>68</v>
      </c>
      <c r="E64" s="25">
        <v>314000</v>
      </c>
      <c r="F64" s="25">
        <v>2175120</v>
      </c>
      <c r="G64" s="25">
        <f t="shared" si="0"/>
        <v>2489120</v>
      </c>
      <c r="H64" s="25"/>
      <c r="I64" s="25">
        <f t="shared" si="1"/>
        <v>2489120</v>
      </c>
    </row>
    <row r="65" spans="2:9">
      <c r="B65" s="23"/>
      <c r="C65" s="23"/>
      <c r="D65" s="24" t="s">
        <v>69</v>
      </c>
      <c r="E65" s="25"/>
      <c r="F65" s="25"/>
      <c r="G65" s="25">
        <f t="shared" si="0"/>
        <v>0</v>
      </c>
      <c r="H65" s="25"/>
      <c r="I65" s="25">
        <f t="shared" si="1"/>
        <v>0</v>
      </c>
    </row>
    <row r="66" spans="2:9">
      <c r="B66" s="23"/>
      <c r="C66" s="23"/>
      <c r="D66" s="24" t="s">
        <v>70</v>
      </c>
      <c r="E66" s="25"/>
      <c r="F66" s="25"/>
      <c r="G66" s="25">
        <f t="shared" si="0"/>
        <v>0</v>
      </c>
      <c r="H66" s="25"/>
      <c r="I66" s="25">
        <f t="shared" si="1"/>
        <v>0</v>
      </c>
    </row>
    <row r="67" spans="2:9">
      <c r="B67" s="23"/>
      <c r="C67" s="23"/>
      <c r="D67" s="24" t="s">
        <v>71</v>
      </c>
      <c r="E67" s="25">
        <v>23000</v>
      </c>
      <c r="F67" s="25">
        <v>199500</v>
      </c>
      <c r="G67" s="25">
        <f t="shared" si="0"/>
        <v>222500</v>
      </c>
      <c r="H67" s="25"/>
      <c r="I67" s="25">
        <f t="shared" si="1"/>
        <v>222500</v>
      </c>
    </row>
    <row r="68" spans="2:9">
      <c r="B68" s="23"/>
      <c r="C68" s="23"/>
      <c r="D68" s="24" t="s">
        <v>72</v>
      </c>
      <c r="E68" s="25">
        <v>191000</v>
      </c>
      <c r="F68" s="25">
        <v>1586362</v>
      </c>
      <c r="G68" s="25">
        <f t="shared" si="0"/>
        <v>1777362</v>
      </c>
      <c r="H68" s="25"/>
      <c r="I68" s="25">
        <f t="shared" si="1"/>
        <v>1777362</v>
      </c>
    </row>
    <row r="69" spans="2:9">
      <c r="B69" s="23"/>
      <c r="C69" s="23"/>
      <c r="D69" s="24" t="s">
        <v>73</v>
      </c>
      <c r="E69" s="25">
        <f>+E70+E71+E72+E73+E74+E75+E76+E77+E78+E79+E80+E81+E82+E83+E84</f>
        <v>153809</v>
      </c>
      <c r="F69" s="25">
        <f>+F70+F71+F72+F73+F74+F75+F76+F77+F78+F79+F80+F81+F82+F83+F84</f>
        <v>1074589</v>
      </c>
      <c r="G69" s="25">
        <f t="shared" si="0"/>
        <v>1228398</v>
      </c>
      <c r="H69" s="25">
        <f>+H70+H71+H72+H73+H74+H75+H76+H77+H78+H79+H80+H81+H82+H83+H84</f>
        <v>0</v>
      </c>
      <c r="I69" s="25">
        <f t="shared" si="1"/>
        <v>1228398</v>
      </c>
    </row>
    <row r="70" spans="2:9">
      <c r="B70" s="23"/>
      <c r="C70" s="23"/>
      <c r="D70" s="24" t="s">
        <v>74</v>
      </c>
      <c r="E70" s="25"/>
      <c r="F70" s="25"/>
      <c r="G70" s="25">
        <f t="shared" si="0"/>
        <v>0</v>
      </c>
      <c r="H70" s="25"/>
      <c r="I70" s="25">
        <f t="shared" si="1"/>
        <v>0</v>
      </c>
    </row>
    <row r="71" spans="2:9">
      <c r="B71" s="23"/>
      <c r="C71" s="23"/>
      <c r="D71" s="24" t="s">
        <v>75</v>
      </c>
      <c r="E71" s="25"/>
      <c r="F71" s="25"/>
      <c r="G71" s="25">
        <f t="shared" si="0"/>
        <v>0</v>
      </c>
      <c r="H71" s="25"/>
      <c r="I71" s="25">
        <f t="shared" si="1"/>
        <v>0</v>
      </c>
    </row>
    <row r="72" spans="2:9">
      <c r="B72" s="23"/>
      <c r="C72" s="23"/>
      <c r="D72" s="24" t="s">
        <v>76</v>
      </c>
      <c r="E72" s="25"/>
      <c r="F72" s="25"/>
      <c r="G72" s="25">
        <f t="shared" ref="G72:G135" si="2">+E72+F72</f>
        <v>0</v>
      </c>
      <c r="H72" s="25"/>
      <c r="I72" s="25">
        <f t="shared" ref="I72:I134" si="3">G72-ABS(H72)</f>
        <v>0</v>
      </c>
    </row>
    <row r="73" spans="2:9">
      <c r="B73" s="23"/>
      <c r="C73" s="23"/>
      <c r="D73" s="24" t="s">
        <v>77</v>
      </c>
      <c r="E73" s="25"/>
      <c r="F73" s="25"/>
      <c r="G73" s="25">
        <f t="shared" si="2"/>
        <v>0</v>
      </c>
      <c r="H73" s="25"/>
      <c r="I73" s="25">
        <f t="shared" si="3"/>
        <v>0</v>
      </c>
    </row>
    <row r="74" spans="2:9">
      <c r="B74" s="23"/>
      <c r="C74" s="23"/>
      <c r="D74" s="24" t="s">
        <v>78</v>
      </c>
      <c r="E74" s="25"/>
      <c r="F74" s="25"/>
      <c r="G74" s="25">
        <f t="shared" si="2"/>
        <v>0</v>
      </c>
      <c r="H74" s="25"/>
      <c r="I74" s="25">
        <f t="shared" si="3"/>
        <v>0</v>
      </c>
    </row>
    <row r="75" spans="2:9">
      <c r="B75" s="23"/>
      <c r="C75" s="23"/>
      <c r="D75" s="24" t="s">
        <v>79</v>
      </c>
      <c r="E75" s="25"/>
      <c r="F75" s="25"/>
      <c r="G75" s="25">
        <f t="shared" si="2"/>
        <v>0</v>
      </c>
      <c r="H75" s="25"/>
      <c r="I75" s="25">
        <f t="shared" si="3"/>
        <v>0</v>
      </c>
    </row>
    <row r="76" spans="2:9">
      <c r="B76" s="23"/>
      <c r="C76" s="23"/>
      <c r="D76" s="24" t="s">
        <v>80</v>
      </c>
      <c r="E76" s="25"/>
      <c r="F76" s="25"/>
      <c r="G76" s="25">
        <f t="shared" si="2"/>
        <v>0</v>
      </c>
      <c r="H76" s="25"/>
      <c r="I76" s="25">
        <f t="shared" si="3"/>
        <v>0</v>
      </c>
    </row>
    <row r="77" spans="2:9">
      <c r="B77" s="23"/>
      <c r="C77" s="23"/>
      <c r="D77" s="24" t="s">
        <v>81</v>
      </c>
      <c r="E77" s="25"/>
      <c r="F77" s="25"/>
      <c r="G77" s="25">
        <f t="shared" si="2"/>
        <v>0</v>
      </c>
      <c r="H77" s="25"/>
      <c r="I77" s="25">
        <f t="shared" si="3"/>
        <v>0</v>
      </c>
    </row>
    <row r="78" spans="2:9">
      <c r="B78" s="23"/>
      <c r="C78" s="23"/>
      <c r="D78" s="24" t="s">
        <v>82</v>
      </c>
      <c r="E78" s="25"/>
      <c r="F78" s="25"/>
      <c r="G78" s="25">
        <f t="shared" si="2"/>
        <v>0</v>
      </c>
      <c r="H78" s="25"/>
      <c r="I78" s="25">
        <f t="shared" si="3"/>
        <v>0</v>
      </c>
    </row>
    <row r="79" spans="2:9">
      <c r="B79" s="23"/>
      <c r="C79" s="23"/>
      <c r="D79" s="24" t="s">
        <v>83</v>
      </c>
      <c r="E79" s="25"/>
      <c r="F79" s="25"/>
      <c r="G79" s="25">
        <f t="shared" si="2"/>
        <v>0</v>
      </c>
      <c r="H79" s="25"/>
      <c r="I79" s="25">
        <f t="shared" si="3"/>
        <v>0</v>
      </c>
    </row>
    <row r="80" spans="2:9">
      <c r="B80" s="23"/>
      <c r="C80" s="23"/>
      <c r="D80" s="24" t="s">
        <v>84</v>
      </c>
      <c r="E80" s="25"/>
      <c r="F80" s="25"/>
      <c r="G80" s="25">
        <f t="shared" si="2"/>
        <v>0</v>
      </c>
      <c r="H80" s="25"/>
      <c r="I80" s="25">
        <f t="shared" si="3"/>
        <v>0</v>
      </c>
    </row>
    <row r="81" spans="2:9">
      <c r="B81" s="23"/>
      <c r="C81" s="23"/>
      <c r="D81" s="24" t="s">
        <v>85</v>
      </c>
      <c r="E81" s="25">
        <v>153809</v>
      </c>
      <c r="F81" s="25">
        <v>187000</v>
      </c>
      <c r="G81" s="25">
        <f t="shared" si="2"/>
        <v>340809</v>
      </c>
      <c r="H81" s="25"/>
      <c r="I81" s="25">
        <f t="shared" si="3"/>
        <v>340809</v>
      </c>
    </row>
    <row r="82" spans="2:9">
      <c r="B82" s="23"/>
      <c r="C82" s="23"/>
      <c r="D82" s="24" t="s">
        <v>86</v>
      </c>
      <c r="E82" s="25"/>
      <c r="F82" s="25"/>
      <c r="G82" s="25">
        <f t="shared" si="2"/>
        <v>0</v>
      </c>
      <c r="H82" s="25"/>
      <c r="I82" s="25">
        <f t="shared" si="3"/>
        <v>0</v>
      </c>
    </row>
    <row r="83" spans="2:9">
      <c r="B83" s="23"/>
      <c r="C83" s="23"/>
      <c r="D83" s="24" t="s">
        <v>87</v>
      </c>
      <c r="E83" s="25"/>
      <c r="F83" s="25">
        <v>887589</v>
      </c>
      <c r="G83" s="25">
        <f t="shared" si="2"/>
        <v>887589</v>
      </c>
      <c r="H83" s="25"/>
      <c r="I83" s="25">
        <f t="shared" si="3"/>
        <v>887589</v>
      </c>
    </row>
    <row r="84" spans="2:9">
      <c r="B84" s="23"/>
      <c r="C84" s="23"/>
      <c r="D84" s="24" t="s">
        <v>88</v>
      </c>
      <c r="E84" s="25"/>
      <c r="F84" s="25"/>
      <c r="G84" s="25">
        <f t="shared" si="2"/>
        <v>0</v>
      </c>
      <c r="H84" s="25"/>
      <c r="I84" s="25">
        <f t="shared" si="3"/>
        <v>0</v>
      </c>
    </row>
    <row r="85" spans="2:9">
      <c r="B85" s="23"/>
      <c r="C85" s="23"/>
      <c r="D85" s="24" t="s">
        <v>89</v>
      </c>
      <c r="E85" s="25">
        <f>+E86+E87+E88+E89+E90+E91+E92+E93+E94+E95+E96+E97+E98+E99+E100+E101+E102+E103</f>
        <v>129861</v>
      </c>
      <c r="F85" s="25">
        <f>+F86+F87+F88+F89+F90+F91+F92+F93+F94+F95+F96+F97+F98+F99+F100+F101+F102+F103</f>
        <v>856138</v>
      </c>
      <c r="G85" s="25">
        <f t="shared" si="2"/>
        <v>985999</v>
      </c>
      <c r="H85" s="25">
        <f>+H86+H87+H88+H89+H90+H91+H92+H93+H94+H95+H96+H97+H98+H99+H100+H101+H102+H103</f>
        <v>0</v>
      </c>
      <c r="I85" s="25">
        <f t="shared" si="3"/>
        <v>985999</v>
      </c>
    </row>
    <row r="86" spans="2:9">
      <c r="B86" s="23"/>
      <c r="C86" s="23"/>
      <c r="D86" s="24" t="s">
        <v>90</v>
      </c>
      <c r="E86" s="25"/>
      <c r="F86" s="25">
        <v>31107</v>
      </c>
      <c r="G86" s="25">
        <f t="shared" si="2"/>
        <v>31107</v>
      </c>
      <c r="H86" s="25"/>
      <c r="I86" s="25">
        <f t="shared" si="3"/>
        <v>31107</v>
      </c>
    </row>
    <row r="87" spans="2:9">
      <c r="B87" s="23"/>
      <c r="C87" s="23"/>
      <c r="D87" s="24" t="s">
        <v>91</v>
      </c>
      <c r="E87" s="25"/>
      <c r="F87" s="25"/>
      <c r="G87" s="25">
        <f t="shared" si="2"/>
        <v>0</v>
      </c>
      <c r="H87" s="25"/>
      <c r="I87" s="25">
        <f t="shared" si="3"/>
        <v>0</v>
      </c>
    </row>
    <row r="88" spans="2:9">
      <c r="B88" s="23"/>
      <c r="C88" s="23"/>
      <c r="D88" s="24" t="s">
        <v>92</v>
      </c>
      <c r="E88" s="25">
        <v>5000</v>
      </c>
      <c r="F88" s="25"/>
      <c r="G88" s="25">
        <f t="shared" si="2"/>
        <v>5000</v>
      </c>
      <c r="H88" s="25"/>
      <c r="I88" s="25">
        <f t="shared" si="3"/>
        <v>5000</v>
      </c>
    </row>
    <row r="89" spans="2:9">
      <c r="B89" s="23"/>
      <c r="C89" s="23"/>
      <c r="D89" s="24" t="s">
        <v>93</v>
      </c>
      <c r="E89" s="25">
        <v>4000</v>
      </c>
      <c r="F89" s="25">
        <v>13000</v>
      </c>
      <c r="G89" s="25">
        <f t="shared" si="2"/>
        <v>17000</v>
      </c>
      <c r="H89" s="25"/>
      <c r="I89" s="25">
        <f t="shared" si="3"/>
        <v>17000</v>
      </c>
    </row>
    <row r="90" spans="2:9">
      <c r="B90" s="23"/>
      <c r="C90" s="23"/>
      <c r="D90" s="24" t="s">
        <v>94</v>
      </c>
      <c r="E90" s="25">
        <v>7470</v>
      </c>
      <c r="F90" s="25">
        <v>81645</v>
      </c>
      <c r="G90" s="25">
        <f t="shared" si="2"/>
        <v>89115</v>
      </c>
      <c r="H90" s="25"/>
      <c r="I90" s="25">
        <f t="shared" si="3"/>
        <v>89115</v>
      </c>
    </row>
    <row r="91" spans="2:9">
      <c r="B91" s="23"/>
      <c r="C91" s="23"/>
      <c r="D91" s="24" t="s">
        <v>95</v>
      </c>
      <c r="E91" s="25"/>
      <c r="F91" s="25"/>
      <c r="G91" s="25">
        <f t="shared" si="2"/>
        <v>0</v>
      </c>
      <c r="H91" s="25"/>
      <c r="I91" s="25">
        <f t="shared" si="3"/>
        <v>0</v>
      </c>
    </row>
    <row r="92" spans="2:9">
      <c r="B92" s="23"/>
      <c r="C92" s="23"/>
      <c r="D92" s="24" t="s">
        <v>96</v>
      </c>
      <c r="E92" s="25"/>
      <c r="F92" s="25"/>
      <c r="G92" s="25">
        <f t="shared" si="2"/>
        <v>0</v>
      </c>
      <c r="H92" s="25"/>
      <c r="I92" s="25">
        <f t="shared" si="3"/>
        <v>0</v>
      </c>
    </row>
    <row r="93" spans="2:9">
      <c r="B93" s="23"/>
      <c r="C93" s="23"/>
      <c r="D93" s="24" t="s">
        <v>97</v>
      </c>
      <c r="E93" s="25">
        <v>25288</v>
      </c>
      <c r="F93" s="25">
        <v>117983</v>
      </c>
      <c r="G93" s="25">
        <f t="shared" si="2"/>
        <v>143271</v>
      </c>
      <c r="H93" s="25"/>
      <c r="I93" s="25">
        <f t="shared" si="3"/>
        <v>143271</v>
      </c>
    </row>
    <row r="94" spans="2:9">
      <c r="B94" s="23"/>
      <c r="C94" s="23"/>
      <c r="D94" s="24" t="s">
        <v>98</v>
      </c>
      <c r="E94" s="25"/>
      <c r="F94" s="25"/>
      <c r="G94" s="25">
        <f t="shared" si="2"/>
        <v>0</v>
      </c>
      <c r="H94" s="25"/>
      <c r="I94" s="25">
        <f t="shared" si="3"/>
        <v>0</v>
      </c>
    </row>
    <row r="95" spans="2:9">
      <c r="B95" s="23"/>
      <c r="C95" s="23"/>
      <c r="D95" s="24" t="s">
        <v>99</v>
      </c>
      <c r="E95" s="25"/>
      <c r="F95" s="25"/>
      <c r="G95" s="25">
        <f t="shared" si="2"/>
        <v>0</v>
      </c>
      <c r="H95" s="25"/>
      <c r="I95" s="25">
        <f t="shared" si="3"/>
        <v>0</v>
      </c>
    </row>
    <row r="96" spans="2:9">
      <c r="B96" s="23"/>
      <c r="C96" s="23"/>
      <c r="D96" s="24" t="s">
        <v>100</v>
      </c>
      <c r="E96" s="25"/>
      <c r="F96" s="25"/>
      <c r="G96" s="25">
        <f t="shared" si="2"/>
        <v>0</v>
      </c>
      <c r="H96" s="25"/>
      <c r="I96" s="25">
        <f t="shared" si="3"/>
        <v>0</v>
      </c>
    </row>
    <row r="97" spans="2:9">
      <c r="B97" s="23"/>
      <c r="C97" s="23"/>
      <c r="D97" s="24" t="s">
        <v>101</v>
      </c>
      <c r="E97" s="25">
        <v>16820</v>
      </c>
      <c r="F97" s="25">
        <v>96000</v>
      </c>
      <c r="G97" s="25">
        <f t="shared" si="2"/>
        <v>112820</v>
      </c>
      <c r="H97" s="25"/>
      <c r="I97" s="25">
        <f t="shared" si="3"/>
        <v>112820</v>
      </c>
    </row>
    <row r="98" spans="2:9">
      <c r="B98" s="23"/>
      <c r="C98" s="23"/>
      <c r="D98" s="24" t="s">
        <v>102</v>
      </c>
      <c r="E98" s="25">
        <v>31850</v>
      </c>
      <c r="F98" s="25">
        <v>32150</v>
      </c>
      <c r="G98" s="25">
        <f t="shared" si="2"/>
        <v>64000</v>
      </c>
      <c r="H98" s="25"/>
      <c r="I98" s="25">
        <f t="shared" si="3"/>
        <v>64000</v>
      </c>
    </row>
    <row r="99" spans="2:9">
      <c r="B99" s="23"/>
      <c r="C99" s="23"/>
      <c r="D99" s="24" t="s">
        <v>103</v>
      </c>
      <c r="E99" s="25">
        <v>39433</v>
      </c>
      <c r="F99" s="25">
        <v>484253</v>
      </c>
      <c r="G99" s="25">
        <f t="shared" si="2"/>
        <v>523686</v>
      </c>
      <c r="H99" s="25"/>
      <c r="I99" s="25">
        <f t="shared" si="3"/>
        <v>523686</v>
      </c>
    </row>
    <row r="100" spans="2:9">
      <c r="B100" s="23"/>
      <c r="C100" s="23"/>
      <c r="D100" s="24" t="s">
        <v>104</v>
      </c>
      <c r="E100" s="25"/>
      <c r="F100" s="25"/>
      <c r="G100" s="25">
        <f t="shared" si="2"/>
        <v>0</v>
      </c>
      <c r="H100" s="25"/>
      <c r="I100" s="25">
        <f t="shared" si="3"/>
        <v>0</v>
      </c>
    </row>
    <row r="101" spans="2:9">
      <c r="B101" s="23"/>
      <c r="C101" s="23"/>
      <c r="D101" s="24" t="s">
        <v>105</v>
      </c>
      <c r="E101" s="25"/>
      <c r="F101" s="25"/>
      <c r="G101" s="25">
        <f t="shared" si="2"/>
        <v>0</v>
      </c>
      <c r="H101" s="25"/>
      <c r="I101" s="25">
        <f t="shared" si="3"/>
        <v>0</v>
      </c>
    </row>
    <row r="102" spans="2:9">
      <c r="B102" s="23"/>
      <c r="C102" s="23"/>
      <c r="D102" s="24" t="s">
        <v>106</v>
      </c>
      <c r="E102" s="25"/>
      <c r="F102" s="25"/>
      <c r="G102" s="25">
        <f t="shared" si="2"/>
        <v>0</v>
      </c>
      <c r="H102" s="25"/>
      <c r="I102" s="25">
        <f t="shared" si="3"/>
        <v>0</v>
      </c>
    </row>
    <row r="103" spans="2:9">
      <c r="B103" s="23"/>
      <c r="C103" s="23"/>
      <c r="D103" s="24" t="s">
        <v>88</v>
      </c>
      <c r="E103" s="25"/>
      <c r="F103" s="25"/>
      <c r="G103" s="25">
        <f t="shared" si="2"/>
        <v>0</v>
      </c>
      <c r="H103" s="25"/>
      <c r="I103" s="25">
        <f t="shared" si="3"/>
        <v>0</v>
      </c>
    </row>
    <row r="104" spans="2:9">
      <c r="B104" s="23"/>
      <c r="C104" s="23"/>
      <c r="D104" s="24" t="s">
        <v>107</v>
      </c>
      <c r="E104" s="25"/>
      <c r="F104" s="25"/>
      <c r="G104" s="25">
        <f t="shared" si="2"/>
        <v>0</v>
      </c>
      <c r="H104" s="25"/>
      <c r="I104" s="25">
        <f t="shared" si="3"/>
        <v>0</v>
      </c>
    </row>
    <row r="105" spans="2:9">
      <c r="B105" s="23"/>
      <c r="C105" s="26"/>
      <c r="D105" s="27" t="s">
        <v>108</v>
      </c>
      <c r="E105" s="28">
        <f>+E62+E69+E85+E104</f>
        <v>1822670</v>
      </c>
      <c r="F105" s="28">
        <f>+F62+F69+F85+F104</f>
        <v>14226809</v>
      </c>
      <c r="G105" s="28">
        <f t="shared" si="2"/>
        <v>16049479</v>
      </c>
      <c r="H105" s="28">
        <f>+H62+H69+H85+H104</f>
        <v>0</v>
      </c>
      <c r="I105" s="28">
        <f t="shared" si="3"/>
        <v>16049479</v>
      </c>
    </row>
    <row r="106" spans="2:9">
      <c r="B106" s="26"/>
      <c r="C106" s="29" t="s">
        <v>109</v>
      </c>
      <c r="D106" s="30"/>
      <c r="E106" s="31">
        <f xml:space="preserve"> +E61 - E105</f>
        <v>1220861</v>
      </c>
      <c r="F106" s="31">
        <f xml:space="preserve"> +F61 - F105</f>
        <v>1292479</v>
      </c>
      <c r="G106" s="31">
        <f t="shared" si="2"/>
        <v>2513340</v>
      </c>
      <c r="H106" s="31">
        <f xml:space="preserve"> +H61 - H105</f>
        <v>0</v>
      </c>
      <c r="I106" s="31">
        <f>I61-I105</f>
        <v>2513340</v>
      </c>
    </row>
    <row r="107" spans="2:9">
      <c r="B107" s="20" t="s">
        <v>110</v>
      </c>
      <c r="C107" s="20" t="s">
        <v>14</v>
      </c>
      <c r="D107" s="24" t="s">
        <v>111</v>
      </c>
      <c r="E107" s="25">
        <f>+E108+E109</f>
        <v>0</v>
      </c>
      <c r="F107" s="25">
        <f>+F108+F109</f>
        <v>0</v>
      </c>
      <c r="G107" s="25">
        <f t="shared" si="2"/>
        <v>0</v>
      </c>
      <c r="H107" s="25">
        <f>+H108+H109</f>
        <v>0</v>
      </c>
      <c r="I107" s="25">
        <f t="shared" si="3"/>
        <v>0</v>
      </c>
    </row>
    <row r="108" spans="2:9">
      <c r="B108" s="23"/>
      <c r="C108" s="23"/>
      <c r="D108" s="24" t="s">
        <v>112</v>
      </c>
      <c r="E108" s="25"/>
      <c r="F108" s="25"/>
      <c r="G108" s="25">
        <f t="shared" si="2"/>
        <v>0</v>
      </c>
      <c r="H108" s="25"/>
      <c r="I108" s="25">
        <f t="shared" si="3"/>
        <v>0</v>
      </c>
    </row>
    <row r="109" spans="2:9">
      <c r="B109" s="23"/>
      <c r="C109" s="23"/>
      <c r="D109" s="24" t="s">
        <v>113</v>
      </c>
      <c r="E109" s="25"/>
      <c r="F109" s="25"/>
      <c r="G109" s="25">
        <f t="shared" si="2"/>
        <v>0</v>
      </c>
      <c r="H109" s="25"/>
      <c r="I109" s="25">
        <f t="shared" si="3"/>
        <v>0</v>
      </c>
    </row>
    <row r="110" spans="2:9">
      <c r="B110" s="23"/>
      <c r="C110" s="23"/>
      <c r="D110" s="24" t="s">
        <v>114</v>
      </c>
      <c r="E110" s="25"/>
      <c r="F110" s="25"/>
      <c r="G110" s="25">
        <f t="shared" si="2"/>
        <v>0</v>
      </c>
      <c r="H110" s="25"/>
      <c r="I110" s="25">
        <f t="shared" si="3"/>
        <v>0</v>
      </c>
    </row>
    <row r="111" spans="2:9">
      <c r="B111" s="23"/>
      <c r="C111" s="26"/>
      <c r="D111" s="27" t="s">
        <v>115</v>
      </c>
      <c r="E111" s="28">
        <f>+E107+E110</f>
        <v>0</v>
      </c>
      <c r="F111" s="28">
        <f>+F107+F110</f>
        <v>0</v>
      </c>
      <c r="G111" s="28">
        <f t="shared" si="2"/>
        <v>0</v>
      </c>
      <c r="H111" s="28">
        <f>+H107+H110</f>
        <v>0</v>
      </c>
      <c r="I111" s="28">
        <f t="shared" si="3"/>
        <v>0</v>
      </c>
    </row>
    <row r="112" spans="2:9">
      <c r="B112" s="23"/>
      <c r="C112" s="20" t="s">
        <v>65</v>
      </c>
      <c r="D112" s="24" t="s">
        <v>116</v>
      </c>
      <c r="E112" s="25"/>
      <c r="F112" s="25"/>
      <c r="G112" s="25">
        <f t="shared" si="2"/>
        <v>0</v>
      </c>
      <c r="H112" s="25"/>
      <c r="I112" s="25">
        <f t="shared" si="3"/>
        <v>0</v>
      </c>
    </row>
    <row r="113" spans="2:9">
      <c r="B113" s="23"/>
      <c r="C113" s="23"/>
      <c r="D113" s="24" t="s">
        <v>117</v>
      </c>
      <c r="E113" s="25">
        <f>+E114</f>
        <v>0</v>
      </c>
      <c r="F113" s="25">
        <f>+F114</f>
        <v>0</v>
      </c>
      <c r="G113" s="25">
        <f t="shared" si="2"/>
        <v>0</v>
      </c>
      <c r="H113" s="25">
        <f>+H114</f>
        <v>0</v>
      </c>
      <c r="I113" s="25">
        <f t="shared" si="3"/>
        <v>0</v>
      </c>
    </row>
    <row r="114" spans="2:9">
      <c r="B114" s="23"/>
      <c r="C114" s="23"/>
      <c r="D114" s="24" t="s">
        <v>118</v>
      </c>
      <c r="E114" s="25"/>
      <c r="F114" s="25"/>
      <c r="G114" s="25">
        <f t="shared" si="2"/>
        <v>0</v>
      </c>
      <c r="H114" s="25"/>
      <c r="I114" s="25">
        <f t="shared" si="3"/>
        <v>0</v>
      </c>
    </row>
    <row r="115" spans="2:9">
      <c r="B115" s="23"/>
      <c r="C115" s="26"/>
      <c r="D115" s="27" t="s">
        <v>119</v>
      </c>
      <c r="E115" s="28">
        <f>+E112+E113</f>
        <v>0</v>
      </c>
      <c r="F115" s="28">
        <f>+F112+F113</f>
        <v>0</v>
      </c>
      <c r="G115" s="28">
        <f t="shared" si="2"/>
        <v>0</v>
      </c>
      <c r="H115" s="28">
        <f>+H112+H113</f>
        <v>0</v>
      </c>
      <c r="I115" s="28">
        <f t="shared" si="3"/>
        <v>0</v>
      </c>
    </row>
    <row r="116" spans="2:9">
      <c r="B116" s="26"/>
      <c r="C116" s="32" t="s">
        <v>120</v>
      </c>
      <c r="D116" s="30"/>
      <c r="E116" s="31">
        <f xml:space="preserve"> +E111 - E115</f>
        <v>0</v>
      </c>
      <c r="F116" s="31">
        <f xml:space="preserve"> +F111 - F115</f>
        <v>0</v>
      </c>
      <c r="G116" s="31">
        <f t="shared" si="2"/>
        <v>0</v>
      </c>
      <c r="H116" s="31">
        <f xml:space="preserve"> +H111 - H115</f>
        <v>0</v>
      </c>
      <c r="I116" s="31">
        <f>I111-I115</f>
        <v>0</v>
      </c>
    </row>
    <row r="117" spans="2:9">
      <c r="B117" s="20" t="s">
        <v>121</v>
      </c>
      <c r="C117" s="20" t="s">
        <v>14</v>
      </c>
      <c r="D117" s="24" t="s">
        <v>122</v>
      </c>
      <c r="E117" s="25"/>
      <c r="F117" s="25"/>
      <c r="G117" s="25">
        <f t="shared" si="2"/>
        <v>0</v>
      </c>
      <c r="H117" s="25"/>
      <c r="I117" s="25">
        <f t="shared" si="3"/>
        <v>0</v>
      </c>
    </row>
    <row r="118" spans="2:9">
      <c r="B118" s="23"/>
      <c r="C118" s="23"/>
      <c r="D118" s="24" t="s">
        <v>123</v>
      </c>
      <c r="E118" s="25">
        <f>+E119+E120</f>
        <v>0</v>
      </c>
      <c r="F118" s="25">
        <f>+F119+F120</f>
        <v>27000</v>
      </c>
      <c r="G118" s="25">
        <f t="shared" si="2"/>
        <v>27000</v>
      </c>
      <c r="H118" s="25">
        <f>+H119+H120</f>
        <v>0</v>
      </c>
      <c r="I118" s="25">
        <f t="shared" si="3"/>
        <v>27000</v>
      </c>
    </row>
    <row r="119" spans="2:9">
      <c r="B119" s="23"/>
      <c r="C119" s="23"/>
      <c r="D119" s="24" t="s">
        <v>124</v>
      </c>
      <c r="E119" s="25"/>
      <c r="F119" s="25">
        <v>27000</v>
      </c>
      <c r="G119" s="25">
        <f t="shared" si="2"/>
        <v>27000</v>
      </c>
      <c r="H119" s="25"/>
      <c r="I119" s="25">
        <f t="shared" si="3"/>
        <v>27000</v>
      </c>
    </row>
    <row r="120" spans="2:9">
      <c r="B120" s="23"/>
      <c r="C120" s="23"/>
      <c r="D120" s="24" t="s">
        <v>125</v>
      </c>
      <c r="E120" s="25"/>
      <c r="F120" s="25"/>
      <c r="G120" s="25">
        <f t="shared" si="2"/>
        <v>0</v>
      </c>
      <c r="H120" s="25"/>
      <c r="I120" s="25">
        <f t="shared" si="3"/>
        <v>0</v>
      </c>
    </row>
    <row r="121" spans="2:9">
      <c r="B121" s="23"/>
      <c r="C121" s="23"/>
      <c r="D121" s="24" t="s">
        <v>126</v>
      </c>
      <c r="E121" s="25"/>
      <c r="F121" s="25"/>
      <c r="G121" s="25">
        <f t="shared" si="2"/>
        <v>0</v>
      </c>
      <c r="H121" s="25"/>
      <c r="I121" s="25">
        <f t="shared" si="3"/>
        <v>0</v>
      </c>
    </row>
    <row r="122" spans="2:9">
      <c r="B122" s="23"/>
      <c r="C122" s="23"/>
      <c r="D122" s="24" t="s">
        <v>127</v>
      </c>
      <c r="E122" s="25"/>
      <c r="F122" s="25"/>
      <c r="G122" s="25">
        <f t="shared" si="2"/>
        <v>0</v>
      </c>
      <c r="H122" s="25"/>
      <c r="I122" s="25">
        <f t="shared" si="3"/>
        <v>0</v>
      </c>
    </row>
    <row r="123" spans="2:9">
      <c r="B123" s="23"/>
      <c r="C123" s="23"/>
      <c r="D123" s="24" t="s">
        <v>128</v>
      </c>
      <c r="E123" s="25"/>
      <c r="F123" s="25"/>
      <c r="G123" s="25">
        <f t="shared" si="2"/>
        <v>0</v>
      </c>
      <c r="H123" s="25"/>
      <c r="I123" s="25">
        <f t="shared" si="3"/>
        <v>0</v>
      </c>
    </row>
    <row r="124" spans="2:9">
      <c r="B124" s="23"/>
      <c r="C124" s="23"/>
      <c r="D124" s="24" t="s">
        <v>129</v>
      </c>
      <c r="E124" s="25">
        <f>+E125</f>
        <v>0</v>
      </c>
      <c r="F124" s="25">
        <f>+F125</f>
        <v>0</v>
      </c>
      <c r="G124" s="25">
        <f t="shared" si="2"/>
        <v>0</v>
      </c>
      <c r="H124" s="25">
        <f>+H125</f>
        <v>0</v>
      </c>
      <c r="I124" s="25">
        <f t="shared" si="3"/>
        <v>0</v>
      </c>
    </row>
    <row r="125" spans="2:9">
      <c r="B125" s="23"/>
      <c r="C125" s="23"/>
      <c r="D125" s="24" t="s">
        <v>130</v>
      </c>
      <c r="E125" s="25"/>
      <c r="F125" s="25"/>
      <c r="G125" s="25">
        <f t="shared" si="2"/>
        <v>0</v>
      </c>
      <c r="H125" s="25"/>
      <c r="I125" s="25">
        <f t="shared" si="3"/>
        <v>0</v>
      </c>
    </row>
    <row r="126" spans="2:9">
      <c r="B126" s="23"/>
      <c r="C126" s="26"/>
      <c r="D126" s="27" t="s">
        <v>131</v>
      </c>
      <c r="E126" s="28">
        <f>+E117+E118+E121+E122+E123+E124</f>
        <v>0</v>
      </c>
      <c r="F126" s="28">
        <f>+F117+F118+F121+F122+F123+F124</f>
        <v>27000</v>
      </c>
      <c r="G126" s="28">
        <f t="shared" si="2"/>
        <v>27000</v>
      </c>
      <c r="H126" s="28">
        <f>+H117+H118+H121+H122+H123+H124</f>
        <v>0</v>
      </c>
      <c r="I126" s="28">
        <f t="shared" si="3"/>
        <v>27000</v>
      </c>
    </row>
    <row r="127" spans="2:9">
      <c r="B127" s="23"/>
      <c r="C127" s="20" t="s">
        <v>65</v>
      </c>
      <c r="D127" s="24" t="s">
        <v>132</v>
      </c>
      <c r="E127" s="25">
        <f>+E128</f>
        <v>0</v>
      </c>
      <c r="F127" s="25">
        <f>+F128</f>
        <v>0</v>
      </c>
      <c r="G127" s="25">
        <f t="shared" si="2"/>
        <v>0</v>
      </c>
      <c r="H127" s="25">
        <f>+H128</f>
        <v>0</v>
      </c>
      <c r="I127" s="25">
        <f t="shared" si="3"/>
        <v>0</v>
      </c>
    </row>
    <row r="128" spans="2:9">
      <c r="B128" s="23"/>
      <c r="C128" s="23"/>
      <c r="D128" s="24" t="s">
        <v>133</v>
      </c>
      <c r="E128" s="25"/>
      <c r="F128" s="25"/>
      <c r="G128" s="25">
        <f t="shared" si="2"/>
        <v>0</v>
      </c>
      <c r="H128" s="25"/>
      <c r="I128" s="25">
        <f t="shared" si="3"/>
        <v>0</v>
      </c>
    </row>
    <row r="129" spans="2:9">
      <c r="B129" s="23"/>
      <c r="C129" s="23"/>
      <c r="D129" s="33" t="s">
        <v>134</v>
      </c>
      <c r="E129" s="34"/>
      <c r="F129" s="34"/>
      <c r="G129" s="34">
        <f t="shared" si="2"/>
        <v>0</v>
      </c>
      <c r="H129" s="34"/>
      <c r="I129" s="34">
        <f t="shared" si="3"/>
        <v>0</v>
      </c>
    </row>
    <row r="130" spans="2:9">
      <c r="B130" s="23"/>
      <c r="C130" s="23"/>
      <c r="D130" s="33" t="s">
        <v>135</v>
      </c>
      <c r="E130" s="34">
        <v>27000</v>
      </c>
      <c r="F130" s="34">
        <v>234280</v>
      </c>
      <c r="G130" s="34">
        <f t="shared" si="2"/>
        <v>261280</v>
      </c>
      <c r="H130" s="34"/>
      <c r="I130" s="34">
        <f t="shared" si="3"/>
        <v>261280</v>
      </c>
    </row>
    <row r="131" spans="2:9">
      <c r="B131" s="23"/>
      <c r="C131" s="26"/>
      <c r="D131" s="35" t="s">
        <v>136</v>
      </c>
      <c r="E131" s="36">
        <f>+E127+E129+E130</f>
        <v>27000</v>
      </c>
      <c r="F131" s="36">
        <f>+F127+F129+F130</f>
        <v>234280</v>
      </c>
      <c r="G131" s="36">
        <f t="shared" si="2"/>
        <v>261280</v>
      </c>
      <c r="H131" s="36">
        <f>+H127+H129+H130</f>
        <v>0</v>
      </c>
      <c r="I131" s="36">
        <f t="shared" si="3"/>
        <v>261280</v>
      </c>
    </row>
    <row r="132" spans="2:9">
      <c r="B132" s="26"/>
      <c r="C132" s="32" t="s">
        <v>137</v>
      </c>
      <c r="D132" s="30"/>
      <c r="E132" s="31">
        <f xml:space="preserve"> +E126 - E131</f>
        <v>-27000</v>
      </c>
      <c r="F132" s="31">
        <f xml:space="preserve"> +F126 - F131</f>
        <v>-207280</v>
      </c>
      <c r="G132" s="31">
        <f t="shared" si="2"/>
        <v>-234280</v>
      </c>
      <c r="H132" s="31">
        <f xml:space="preserve"> +H126 - H131</f>
        <v>0</v>
      </c>
      <c r="I132" s="31">
        <f>I126-I131</f>
        <v>-234280</v>
      </c>
    </row>
    <row r="133" spans="2:9">
      <c r="B133" s="32" t="s">
        <v>138</v>
      </c>
      <c r="C133" s="29"/>
      <c r="D133" s="30"/>
      <c r="E133" s="31">
        <f xml:space="preserve"> +E106 +E116 +E132</f>
        <v>1193861</v>
      </c>
      <c r="F133" s="31">
        <f xml:space="preserve"> +F106 +F116 +F132</f>
        <v>1085199</v>
      </c>
      <c r="G133" s="31">
        <f t="shared" si="2"/>
        <v>2279060</v>
      </c>
      <c r="H133" s="31">
        <f xml:space="preserve"> +H106 +H116 +H132</f>
        <v>0</v>
      </c>
      <c r="I133" s="31">
        <f>I106+I116+I132</f>
        <v>2279060</v>
      </c>
    </row>
    <row r="134" spans="2:9">
      <c r="B134" s="32" t="s">
        <v>139</v>
      </c>
      <c r="C134" s="29"/>
      <c r="D134" s="30"/>
      <c r="E134" s="31">
        <v>2394948</v>
      </c>
      <c r="F134" s="31">
        <v>12233829</v>
      </c>
      <c r="G134" s="31">
        <f t="shared" si="2"/>
        <v>14628777</v>
      </c>
      <c r="H134" s="31"/>
      <c r="I134" s="31">
        <f t="shared" si="3"/>
        <v>14628777</v>
      </c>
    </row>
    <row r="135" spans="2:9">
      <c r="B135" s="32" t="s">
        <v>140</v>
      </c>
      <c r="C135" s="29"/>
      <c r="D135" s="30"/>
      <c r="E135" s="31">
        <f xml:space="preserve"> +E133 +E134</f>
        <v>3588809</v>
      </c>
      <c r="F135" s="31">
        <f xml:space="preserve"> +F133 +F134</f>
        <v>13319028</v>
      </c>
      <c r="G135" s="31">
        <f t="shared" si="2"/>
        <v>16907837</v>
      </c>
      <c r="H135" s="31">
        <f xml:space="preserve"> +H133 +H134</f>
        <v>0</v>
      </c>
      <c r="I135" s="31">
        <f>I133+I134</f>
        <v>16907837</v>
      </c>
    </row>
  </sheetData>
  <mergeCells count="16">
    <mergeCell ref="B117:B132"/>
    <mergeCell ref="C117:C126"/>
    <mergeCell ref="C127:C131"/>
    <mergeCell ref="B7:B106"/>
    <mergeCell ref="C7:C61"/>
    <mergeCell ref="C62:C105"/>
    <mergeCell ref="B107:B116"/>
    <mergeCell ref="C107:C111"/>
    <mergeCell ref="C112:C115"/>
    <mergeCell ref="B2:I2"/>
    <mergeCell ref="B3:I3"/>
    <mergeCell ref="B5:D6"/>
    <mergeCell ref="E5:F5"/>
    <mergeCell ref="G5:G6"/>
    <mergeCell ref="H5:H6"/>
    <mergeCell ref="I5:I6"/>
  </mergeCells>
  <phoneticPr fontId="2"/>
  <pageMargins left="0.7" right="0.7" top="0.75" bottom="0.75" header="0.3" footer="0.3"/>
  <pageSetup paperSize="9" fitToHeight="0" orientation="portrait" r:id="rId1"/>
  <headerFooter>
    <oddHeader>&amp;L社会福祉法人矢祭福祉会</oddHead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6</vt:i4>
      </vt:variant>
    </vt:vector>
  </HeadingPairs>
  <TitlesOfParts>
    <vt:vector size="12" baseType="lpstr">
      <vt:lpstr>ユーアイホーム</vt:lpstr>
      <vt:lpstr>せせらぎ荘</vt:lpstr>
      <vt:lpstr>舘山荘</vt:lpstr>
      <vt:lpstr>本部</vt:lpstr>
      <vt:lpstr>櫻の苑</vt:lpstr>
      <vt:lpstr>包括</vt:lpstr>
      <vt:lpstr>せせらぎ荘!Print_Titles</vt:lpstr>
      <vt:lpstr>ユーアイホーム!Print_Titles</vt:lpstr>
      <vt:lpstr>舘山荘!Print_Titles</vt:lpstr>
      <vt:lpstr>包括!Print_Titles</vt:lpstr>
      <vt:lpstr>本部!Print_Titles</vt:lpstr>
      <vt:lpstr>櫻の苑!Print_Titles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2022-05-14T02:32:23Z</dcterms:created>
  <dcterms:modified xsi:type="dcterms:W3CDTF">2022-05-14T02:32:26Z</dcterms:modified>
</cp:coreProperties>
</file>